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PROJET\reo\"/>
    </mc:Choice>
  </mc:AlternateContent>
  <bookViews>
    <workbookView xWindow="0" yWindow="0" windowWidth="21570" windowHeight="8145" activeTab="1"/>
  </bookViews>
  <sheets>
    <sheet name="A lire avant de commencer" sheetId="2" r:id="rId1"/>
    <sheet name="DATA" sheetId="1" r:id="rId2"/>
    <sheet name="Feuil2" sheetId="6" r:id="rId3"/>
    <sheet name="Feuil1" sheetId="5" r:id="rId4"/>
    <sheet name="Synthèse par compétences" sheetId="3" r:id="rId5"/>
    <sheet name="Synthèse par élèves" sheetId="4"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43" i="1" l="1"/>
  <c r="AP41" i="1"/>
  <c r="AP43" i="1"/>
  <c r="AQ6" i="1"/>
  <c r="AR6" i="1"/>
  <c r="AS6" i="1"/>
  <c r="AT6" i="1"/>
  <c r="AQ7" i="1"/>
  <c r="AR7" i="1"/>
  <c r="AS7" i="1"/>
  <c r="AT7" i="1"/>
  <c r="AQ8" i="1"/>
  <c r="AR8" i="1"/>
  <c r="AS8" i="1"/>
  <c r="AT8" i="1"/>
  <c r="AQ9" i="1"/>
  <c r="AR9" i="1"/>
  <c r="AS9" i="1"/>
  <c r="AT9" i="1"/>
  <c r="AQ10" i="1"/>
  <c r="AR10" i="1"/>
  <c r="AS10" i="1"/>
  <c r="AT10" i="1"/>
  <c r="AQ11" i="1"/>
  <c r="AR11" i="1"/>
  <c r="AS11" i="1"/>
  <c r="AT11" i="1"/>
  <c r="AQ12" i="1"/>
  <c r="AR12" i="1"/>
  <c r="AS12" i="1"/>
  <c r="AT12" i="1"/>
  <c r="AQ13" i="1"/>
  <c r="AR13" i="1"/>
  <c r="AS13" i="1"/>
  <c r="AT13" i="1"/>
  <c r="AQ14" i="1"/>
  <c r="AR14" i="1"/>
  <c r="AS14" i="1"/>
  <c r="AT14" i="1"/>
  <c r="AQ15" i="1"/>
  <c r="AR15" i="1"/>
  <c r="AS15" i="1"/>
  <c r="AT15" i="1"/>
  <c r="AQ16" i="1"/>
  <c r="AR16" i="1"/>
  <c r="AS16" i="1"/>
  <c r="AT16" i="1"/>
  <c r="AQ17" i="1"/>
  <c r="AR17" i="1"/>
  <c r="AS17" i="1"/>
  <c r="AT17" i="1"/>
  <c r="AQ18" i="1"/>
  <c r="AR18" i="1"/>
  <c r="AS18" i="1"/>
  <c r="AT18" i="1"/>
  <c r="AQ19" i="1"/>
  <c r="AR19" i="1"/>
  <c r="AS19" i="1"/>
  <c r="AT19" i="1"/>
  <c r="AQ20" i="1"/>
  <c r="AR20" i="1"/>
  <c r="AS20" i="1"/>
  <c r="AT20" i="1"/>
  <c r="AQ21" i="1"/>
  <c r="AR21" i="1"/>
  <c r="AS21" i="1"/>
  <c r="AT21" i="1"/>
  <c r="AQ22" i="1"/>
  <c r="AR22" i="1"/>
  <c r="AS22" i="1"/>
  <c r="AT22" i="1"/>
  <c r="AQ23" i="1"/>
  <c r="AR23" i="1"/>
  <c r="AS23" i="1"/>
  <c r="AT23" i="1"/>
  <c r="AQ24" i="1"/>
  <c r="AR24" i="1"/>
  <c r="AS24" i="1"/>
  <c r="AT24" i="1"/>
  <c r="AQ25" i="1"/>
  <c r="AR25" i="1"/>
  <c r="AS25" i="1"/>
  <c r="AT25" i="1"/>
  <c r="AQ26" i="1"/>
  <c r="AR26" i="1"/>
  <c r="AS26" i="1"/>
  <c r="AT26" i="1"/>
  <c r="AQ27" i="1"/>
  <c r="AR27" i="1"/>
  <c r="AS27" i="1"/>
  <c r="AT27" i="1"/>
  <c r="AQ28" i="1"/>
  <c r="AR28" i="1"/>
  <c r="AS28" i="1"/>
  <c r="AT28" i="1"/>
  <c r="AQ29" i="1"/>
  <c r="AR29" i="1"/>
  <c r="AS29" i="1"/>
  <c r="AT29" i="1"/>
  <c r="AQ30" i="1"/>
  <c r="AR30" i="1"/>
  <c r="AS30" i="1"/>
  <c r="AT30" i="1"/>
  <c r="AQ31" i="1"/>
  <c r="AR31" i="1"/>
  <c r="AS31" i="1"/>
  <c r="AT31" i="1"/>
  <c r="AQ32" i="1"/>
  <c r="AR32" i="1"/>
  <c r="AS32" i="1"/>
  <c r="AT32" i="1"/>
  <c r="AQ33" i="1"/>
  <c r="AR33" i="1"/>
  <c r="AS33" i="1"/>
  <c r="AT33" i="1"/>
  <c r="AQ34" i="1"/>
  <c r="AR34" i="1"/>
  <c r="AS34" i="1"/>
  <c r="AT34" i="1"/>
  <c r="AQ35" i="1"/>
  <c r="AR35" i="1"/>
  <c r="AS35" i="1"/>
  <c r="AT35" i="1"/>
  <c r="AQ36" i="1"/>
  <c r="AR36" i="1"/>
  <c r="AS36" i="1"/>
  <c r="AT36" i="1"/>
  <c r="AQ37" i="1"/>
  <c r="AR37" i="1"/>
  <c r="AS37" i="1"/>
  <c r="AT37" i="1"/>
  <c r="AQ38" i="1"/>
  <c r="AR38" i="1"/>
  <c r="AS38" i="1"/>
  <c r="AT38" i="1"/>
  <c r="AQ39" i="1"/>
  <c r="AR39" i="1"/>
  <c r="AS39" i="1"/>
  <c r="AT39" i="1"/>
  <c r="AT5" i="1"/>
  <c r="AS5" i="1"/>
  <c r="AR5" i="1"/>
  <c r="AQ5" i="1"/>
  <c r="D40" i="1"/>
  <c r="E40" i="1"/>
  <c r="F40" i="1"/>
  <c r="G40" i="1"/>
  <c r="H40" i="1"/>
  <c r="I40" i="1"/>
  <c r="J40" i="1"/>
  <c r="K40" i="1"/>
  <c r="L40" i="1"/>
  <c r="M40" i="1"/>
  <c r="N40" i="1"/>
  <c r="O40" i="1"/>
  <c r="P40" i="1"/>
  <c r="Q40" i="1"/>
  <c r="R40" i="1"/>
  <c r="S40" i="1"/>
  <c r="T40" i="1"/>
  <c r="U40" i="1"/>
  <c r="V40" i="1"/>
  <c r="W40" i="1"/>
  <c r="X40" i="1"/>
  <c r="Y40" i="1"/>
  <c r="Z40" i="1"/>
  <c r="AA40" i="1"/>
  <c r="AB40" i="1"/>
  <c r="AC40" i="1"/>
  <c r="AD40" i="1"/>
  <c r="AE40" i="1"/>
  <c r="AF40" i="1"/>
  <c r="AG40" i="1"/>
  <c r="AH40" i="1"/>
  <c r="AI40" i="1"/>
  <c r="AJ40" i="1"/>
  <c r="AK40" i="1"/>
  <c r="AL40" i="1"/>
  <c r="AM40" i="1"/>
  <c r="AN40" i="1"/>
  <c r="AO40" i="1"/>
  <c r="AP40" i="1"/>
  <c r="D41" i="1"/>
  <c r="E41" i="1"/>
  <c r="F41" i="1"/>
  <c r="G41" i="1"/>
  <c r="H41" i="1"/>
  <c r="I41" i="1"/>
  <c r="J41" i="1"/>
  <c r="K41" i="1"/>
  <c r="L41" i="1"/>
  <c r="M41" i="1"/>
  <c r="N41" i="1"/>
  <c r="O41" i="1"/>
  <c r="P41" i="1"/>
  <c r="Q41" i="1"/>
  <c r="R41" i="1"/>
  <c r="S41" i="1"/>
  <c r="T41" i="1"/>
  <c r="U41" i="1"/>
  <c r="V41" i="1"/>
  <c r="W41" i="1"/>
  <c r="X41" i="1"/>
  <c r="Y41" i="1"/>
  <c r="Z41" i="1"/>
  <c r="AA41" i="1"/>
  <c r="AB41" i="1"/>
  <c r="AC41" i="1"/>
  <c r="AD41" i="1"/>
  <c r="AE41" i="1"/>
  <c r="AF41" i="1"/>
  <c r="AG41" i="1"/>
  <c r="AH41" i="1"/>
  <c r="AI41" i="1"/>
  <c r="AJ41" i="1"/>
  <c r="AK41" i="1"/>
  <c r="AL41" i="1"/>
  <c r="AM41" i="1"/>
  <c r="AN41" i="1"/>
  <c r="AO41" i="1"/>
  <c r="D42" i="1"/>
  <c r="E42" i="1"/>
  <c r="F42" i="1"/>
  <c r="G42" i="1"/>
  <c r="H42" i="1"/>
  <c r="I42" i="1"/>
  <c r="J42" i="1"/>
  <c r="K42" i="1"/>
  <c r="L42" i="1"/>
  <c r="M42" i="1"/>
  <c r="N42" i="1"/>
  <c r="O42" i="1"/>
  <c r="P42" i="1"/>
  <c r="Q42" i="1"/>
  <c r="R42" i="1"/>
  <c r="S42" i="1"/>
  <c r="T42" i="1"/>
  <c r="U42" i="1"/>
  <c r="V42" i="1"/>
  <c r="W42" i="1"/>
  <c r="X42" i="1"/>
  <c r="Y42" i="1"/>
  <c r="Z42" i="1"/>
  <c r="AA42" i="1"/>
  <c r="AB42" i="1"/>
  <c r="AC42" i="1"/>
  <c r="AD42" i="1"/>
  <c r="AE42" i="1"/>
  <c r="AF42" i="1"/>
  <c r="AG42" i="1"/>
  <c r="AH42" i="1"/>
  <c r="AI42" i="1"/>
  <c r="AJ42" i="1"/>
  <c r="AK42" i="1"/>
  <c r="AL42" i="1"/>
  <c r="AM42" i="1"/>
  <c r="AN42" i="1"/>
  <c r="AO42" i="1"/>
  <c r="AP42" i="1"/>
  <c r="D43" i="1"/>
  <c r="E43" i="1"/>
  <c r="F43" i="1"/>
  <c r="G43" i="1"/>
  <c r="H43" i="1"/>
  <c r="I43" i="1"/>
  <c r="J43" i="1"/>
  <c r="K43" i="1"/>
  <c r="L43" i="1"/>
  <c r="M43" i="1"/>
  <c r="N43" i="1"/>
  <c r="O43" i="1"/>
  <c r="P43" i="1"/>
  <c r="Q43" i="1"/>
  <c r="R43" i="1"/>
  <c r="S43" i="1"/>
  <c r="T43" i="1"/>
  <c r="U43" i="1"/>
  <c r="V43" i="1"/>
  <c r="W43" i="1"/>
  <c r="X43" i="1"/>
  <c r="Y43" i="1"/>
  <c r="Z43" i="1"/>
  <c r="AA43" i="1"/>
  <c r="AB43" i="1"/>
  <c r="AC43" i="1"/>
  <c r="AD43" i="1"/>
  <c r="AE43" i="1"/>
  <c r="AF43" i="1"/>
  <c r="AG43" i="1"/>
  <c r="AH43" i="1"/>
  <c r="AI43" i="1"/>
  <c r="AJ43" i="1"/>
  <c r="AK43" i="1"/>
  <c r="AL43" i="1"/>
  <c r="AM43" i="1"/>
  <c r="AN43" i="1"/>
  <c r="AO43" i="1"/>
  <c r="C42" i="1"/>
  <c r="C41" i="1"/>
  <c r="C40" i="1"/>
  <c r="C44" i="1" l="1"/>
  <c r="AN45" i="1"/>
  <c r="AJ45" i="1"/>
  <c r="AF45" i="1"/>
  <c r="AB45" i="1"/>
  <c r="X45" i="1"/>
  <c r="T45" i="1"/>
  <c r="P45" i="1"/>
  <c r="L45" i="1"/>
  <c r="H45" i="1"/>
  <c r="D45" i="1"/>
  <c r="AM45" i="1"/>
  <c r="AI45" i="1"/>
  <c r="AE45" i="1"/>
  <c r="AA45" i="1"/>
  <c r="W45" i="1"/>
  <c r="S45" i="1"/>
  <c r="O45" i="1"/>
  <c r="K45" i="1"/>
  <c r="G45" i="1"/>
  <c r="AP45" i="1"/>
  <c r="AL45" i="1"/>
  <c r="AH45" i="1"/>
  <c r="AD45" i="1"/>
  <c r="Z45" i="1"/>
  <c r="V45" i="1"/>
  <c r="R45" i="1"/>
  <c r="N45" i="1"/>
  <c r="J45" i="1"/>
  <c r="F45" i="1"/>
  <c r="AO45" i="1"/>
  <c r="AK45" i="1"/>
  <c r="AG45" i="1"/>
  <c r="AC45" i="1"/>
  <c r="Y45" i="1"/>
  <c r="U45" i="1"/>
  <c r="Q45" i="1"/>
  <c r="M45" i="1"/>
  <c r="I45" i="1"/>
  <c r="E45" i="1"/>
  <c r="AV38" i="1"/>
  <c r="AV35" i="1"/>
  <c r="AV31" i="1"/>
  <c r="AV29" i="1"/>
  <c r="AV27" i="1"/>
  <c r="AV21" i="1"/>
  <c r="AV20" i="1"/>
  <c r="AV19" i="1"/>
  <c r="AV18" i="1"/>
  <c r="AV15" i="1"/>
  <c r="C45" i="1"/>
  <c r="AV23" i="1"/>
  <c r="AV16" i="1"/>
  <c r="AV33" i="1"/>
  <c r="AV8" i="1"/>
  <c r="AV9" i="1"/>
  <c r="AV12" i="1"/>
  <c r="AV11" i="1"/>
  <c r="AV14" i="1"/>
  <c r="AV13" i="1"/>
  <c r="AV17" i="1"/>
  <c r="AV36" i="1"/>
  <c r="AV34" i="1"/>
  <c r="AV32" i="1"/>
  <c r="AV30" i="1"/>
  <c r="AV28" i="1"/>
  <c r="AV26" i="1"/>
  <c r="AV24" i="1"/>
  <c r="AV22" i="1"/>
  <c r="AV39" i="1"/>
  <c r="AV37" i="1"/>
  <c r="AV25" i="1"/>
  <c r="AV10" i="1"/>
  <c r="AV7" i="1"/>
  <c r="AV6" i="1"/>
  <c r="AV5" i="1"/>
  <c r="S44" i="1"/>
  <c r="AU19" i="1"/>
  <c r="AU26" i="1"/>
  <c r="K44" i="1"/>
  <c r="AM44" i="1"/>
  <c r="AU29" i="1"/>
  <c r="AU21" i="1"/>
  <c r="AU36" i="1"/>
  <c r="AU20" i="1"/>
  <c r="AU35" i="1"/>
  <c r="AU27" i="1"/>
  <c r="AU37" i="1"/>
  <c r="AU13" i="1"/>
  <c r="AU28" i="1"/>
  <c r="AU6" i="1"/>
  <c r="AL44" i="1"/>
  <c r="I44" i="1"/>
  <c r="AU18" i="1"/>
  <c r="AU33" i="1"/>
  <c r="R44" i="1"/>
  <c r="Q44" i="1"/>
  <c r="AU11" i="1"/>
  <c r="H44" i="1"/>
  <c r="AU17" i="1"/>
  <c r="W44" i="1"/>
  <c r="AU16" i="1"/>
  <c r="V44" i="1"/>
  <c r="N44" i="1"/>
  <c r="Y44" i="1"/>
  <c r="X44" i="1"/>
  <c r="AU25" i="1"/>
  <c r="O44" i="1"/>
  <c r="AU32" i="1"/>
  <c r="AP44" i="1"/>
  <c r="AU39" i="1"/>
  <c r="AU31" i="1"/>
  <c r="AU23" i="1"/>
  <c r="AU15" i="1"/>
  <c r="AU8" i="1"/>
  <c r="AO44" i="1"/>
  <c r="U44" i="1"/>
  <c r="M44" i="1"/>
  <c r="J44" i="1"/>
  <c r="AU34" i="1"/>
  <c r="P44" i="1"/>
  <c r="AU10" i="1"/>
  <c r="G44" i="1"/>
  <c r="AU5" i="1"/>
  <c r="AU24" i="1"/>
  <c r="AU38" i="1"/>
  <c r="AU30" i="1"/>
  <c r="AU22" i="1"/>
  <c r="AU14" i="1"/>
  <c r="AU7" i="1"/>
  <c r="AN44" i="1"/>
  <c r="T44" i="1"/>
  <c r="L44" i="1"/>
  <c r="AU12" i="1"/>
  <c r="AU9" i="1"/>
</calcChain>
</file>

<file path=xl/sharedStrings.xml><?xml version="1.0" encoding="utf-8"?>
<sst xmlns="http://schemas.openxmlformats.org/spreadsheetml/2006/main" count="152" uniqueCount="106">
  <si>
    <t xml:space="preserve">Ecrire exclusivement dans l'onglet "DATA".
Commencer par écrire le nom de la classe et la date (ou les dates) à laquelle les évaluations se sont passées.
Après avoir écrit les noms et prénoms de vos élèves dans la colonne jaune dédiée, remplir les cases violettes avec "1", "9" et "0" selon leurs résultats.
Les pourcentages et les synthèses se rempliront automatiquement selon le code de correction utilisé.
Pensez à effacer les lignes vides du tableau de la classe. S'il n'y en a pas assez, vous pouvez en rajouter (voir image ci-dessous si vous avez besoin d'aide).
 </t>
  </si>
  <si>
    <t>Item 1</t>
  </si>
  <si>
    <t>Item 2</t>
  </si>
  <si>
    <t>Item 3</t>
  </si>
  <si>
    <t>Reproduire un modèle oral</t>
  </si>
  <si>
    <t>Item 4</t>
  </si>
  <si>
    <t>Item 5</t>
  </si>
  <si>
    <t>Item 6</t>
  </si>
  <si>
    <t>Item 7</t>
  </si>
  <si>
    <t>Item 8</t>
  </si>
  <si>
    <t>Item 9</t>
  </si>
  <si>
    <t>Item 10</t>
  </si>
  <si>
    <t>Item 11</t>
  </si>
  <si>
    <t>Item 12</t>
  </si>
  <si>
    <t>Item 13</t>
  </si>
  <si>
    <t>Item 14</t>
  </si>
  <si>
    <t>Item 15</t>
  </si>
  <si>
    <t>Item 16</t>
  </si>
  <si>
    <t>Item 18</t>
  </si>
  <si>
    <t>Item 19</t>
  </si>
  <si>
    <t>Item 20</t>
  </si>
  <si>
    <t>Item 21</t>
  </si>
  <si>
    <t>Item 22</t>
  </si>
  <si>
    <t>Item 24</t>
  </si>
  <si>
    <t>Item 25</t>
  </si>
  <si>
    <t>Item 26</t>
  </si>
  <si>
    <t>Item 27</t>
  </si>
  <si>
    <t>Item 28</t>
  </si>
  <si>
    <t>Item 29</t>
  </si>
  <si>
    <t>Nom de la classe :</t>
  </si>
  <si>
    <t>Nom de l'école :</t>
  </si>
  <si>
    <t>CODE 1</t>
  </si>
  <si>
    <t>CODE 9</t>
  </si>
  <si>
    <t>CODE 0</t>
  </si>
  <si>
    <t>TOTAL</t>
  </si>
  <si>
    <t>NOM et Prénom</t>
  </si>
  <si>
    <t>ÉVALUATION DIAGNOSTIQUE
CM2
REO TAHITI</t>
  </si>
  <si>
    <t>Écouter et comprendre</t>
  </si>
  <si>
    <t>Comprendre des mots familiers et des expressions courantes</t>
  </si>
  <si>
    <t>Suivre les instructions données</t>
  </si>
  <si>
    <t>Suivre le fil d'une histoire simple</t>
  </si>
  <si>
    <t>Parler en continu</t>
  </si>
  <si>
    <t>EC1</t>
  </si>
  <si>
    <t>EC2</t>
  </si>
  <si>
    <t>EC3</t>
  </si>
  <si>
    <t>PC1</t>
  </si>
  <si>
    <t>PC2</t>
  </si>
  <si>
    <t>Raconter une histoire courte à l'aide de supports visuels</t>
  </si>
  <si>
    <t>Lire à voix haute un texte bref</t>
  </si>
  <si>
    <t>PC3</t>
  </si>
  <si>
    <t>Réagir et dialoguer</t>
  </si>
  <si>
    <t>RD1</t>
  </si>
  <si>
    <t>Item 17</t>
  </si>
  <si>
    <t>Item23</t>
  </si>
  <si>
    <t>Établir un contact social; Demander à quelqu'un de ses nouvelles et réagir en utilisant des formules de politesse</t>
  </si>
  <si>
    <t>Item 30</t>
  </si>
  <si>
    <t>Item 31</t>
  </si>
  <si>
    <t>Item 32</t>
  </si>
  <si>
    <t>Item 33</t>
  </si>
  <si>
    <t>Item 34</t>
  </si>
  <si>
    <t>Item 35</t>
  </si>
  <si>
    <t>RD2</t>
  </si>
  <si>
    <t>Dialoguer sur des sujets familiers</t>
  </si>
  <si>
    <t>RD3</t>
  </si>
  <si>
    <t>Item 36</t>
  </si>
  <si>
    <t>Item 37</t>
  </si>
  <si>
    <t>Item 38</t>
  </si>
  <si>
    <t>Item 39</t>
  </si>
  <si>
    <t>Item 40</t>
  </si>
  <si>
    <t>Dialoguer pour échanger / Obtenir des renseignements</t>
  </si>
  <si>
    <t>ATCHOY Ainoha</t>
  </si>
  <si>
    <t>APO Timothé</t>
  </si>
  <si>
    <t xml:space="preserve">AUTI Espérance </t>
  </si>
  <si>
    <t>BESSERT Aloha, Manauea</t>
  </si>
  <si>
    <t>CHAPMAN Teariimananui, Trevor, Francis</t>
  </si>
  <si>
    <t>FIRUU Haumanuiti</t>
  </si>
  <si>
    <t>GADEN Schineha, Mohealani</t>
  </si>
  <si>
    <t>GNATATA Poehere, Elisabeth</t>
  </si>
  <si>
    <t>GOODING Heinanihi, Eva, Kyara</t>
  </si>
  <si>
    <t>HARRYS Manuarii</t>
  </si>
  <si>
    <t>IPUTOA LAO Kelan</t>
  </si>
  <si>
    <t>LEE Vaimiti</t>
  </si>
  <si>
    <t>MAHUTA Jade, Eeva, Estella</t>
  </si>
  <si>
    <t>MAITUI Tahimanarii</t>
  </si>
  <si>
    <t>MARIE Nahei</t>
  </si>
  <si>
    <t>MATAITAI Mahinui</t>
  </si>
  <si>
    <t>MEUNIER Anissa, Naea</t>
  </si>
  <si>
    <t>PAAVE Matate'a</t>
  </si>
  <si>
    <t>POU Manohea, Aïte</t>
  </si>
  <si>
    <t>TAVAE Ineiti</t>
  </si>
  <si>
    <t>TEFANA Ayana, Lanihei</t>
  </si>
  <si>
    <t>TEHAHE Fylleen</t>
  </si>
  <si>
    <t>TEIVAO Tiurai</t>
  </si>
  <si>
    <t>TERIITEPOROUARAI Yohanna</t>
  </si>
  <si>
    <t>TETUIRA Heiarii</t>
  </si>
  <si>
    <t>TEUMERE Pihaura</t>
  </si>
  <si>
    <t>TEUPOOHUITUA Vahitua, Mahana</t>
  </si>
  <si>
    <t>TEVAEARAI-TETUAITEROI Heimarama, Ahumeetepairu</t>
  </si>
  <si>
    <t>VAHINE Tuatama</t>
  </si>
  <si>
    <t>WILLIAMS Raimoana, Alexandre</t>
  </si>
  <si>
    <t>abs</t>
  </si>
  <si>
    <t>Total</t>
  </si>
  <si>
    <t>CODE 2</t>
  </si>
  <si>
    <t>GS MARAA</t>
  </si>
  <si>
    <t>CM2</t>
  </si>
  <si>
    <t xml:space="preserve">abs </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</si>
</sst>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2"/>
      <color theme="1"/>
      <name val="Aptos Narrow"/>
      <family val="2"/>
      <scheme val="minor"/>
    </font>
    <font>
      <sz val="11"/>
      <color theme="1"/>
      <name val="Aptos Narrow"/>
      <family val="2"/>
      <scheme val="minor"/>
    </font>
    <font>
      <b/>
      <sz val="18"/>
      <color theme="1"/>
      <name val="Garamond"/>
      <family val="1"/>
    </font>
    <font>
      <sz val="11"/>
      <color theme="1"/>
      <name val="Calibri"/>
      <family val="2"/>
    </font>
    <font>
      <b/>
      <sz val="12"/>
      <color theme="1"/>
      <name val="Aptos Narrow"/>
      <scheme val="minor"/>
    </font>
    <font>
      <b/>
      <sz val="14"/>
      <color theme="1"/>
      <name val="Aptos Narrow"/>
      <scheme val="minor"/>
    </font>
    <font>
      <b/>
      <sz val="18"/>
      <color theme="0"/>
      <name val="Aptos Narrow"/>
      <scheme val="minor"/>
    </font>
    <font>
      <b/>
      <sz val="20"/>
      <color theme="1"/>
      <name val="Aptos Narrow"/>
      <scheme val="minor"/>
    </font>
    <font>
      <b/>
      <sz val="14"/>
      <name val="Aptos Narrow"/>
      <scheme val="minor"/>
    </font>
    <font>
      <b/>
      <sz val="12"/>
      <name val="Aptos Narrow"/>
      <scheme val="minor"/>
    </font>
    <font>
      <sz val="12"/>
      <name val="Aptos Narrow"/>
      <scheme val="minor"/>
    </font>
  </fonts>
  <fills count="20">
    <fill>
      <patternFill patternType="none"/>
    </fill>
    <fill>
      <patternFill patternType="gray125"/>
    </fill>
    <fill>
      <patternFill patternType="solid">
        <fgColor theme="6"/>
        <bgColor indexed="64"/>
      </patternFill>
    </fill>
    <fill>
      <patternFill patternType="solid">
        <fgColor theme="8"/>
        <bgColor indexed="64"/>
      </patternFill>
    </fill>
    <fill>
      <patternFill patternType="solid">
        <fgColor rgb="FF00B050"/>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rgb="FF92D05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2" tint="-0.249977111117893"/>
        <bgColor indexed="64"/>
      </patternFill>
    </fill>
    <fill>
      <patternFill patternType="solid">
        <fgColor rgb="FF002060"/>
        <bgColor indexed="64"/>
      </patternFill>
    </fill>
    <fill>
      <patternFill patternType="solid">
        <fgColor theme="4" tint="0.39997558519241921"/>
        <bgColor indexed="64"/>
      </patternFill>
    </fill>
    <fill>
      <patternFill patternType="solid">
        <fgColor rgb="FFFFC000"/>
        <bgColor indexed="64"/>
      </patternFill>
    </fill>
    <fill>
      <patternFill patternType="solid">
        <fgColor rgb="FFFF7E79"/>
        <bgColor indexed="64"/>
      </patternFill>
    </fill>
    <fill>
      <patternFill patternType="solid">
        <fgColor theme="2"/>
        <bgColor indexed="64"/>
      </patternFill>
    </fill>
    <fill>
      <patternFill patternType="solid">
        <fgColor theme="5"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90">
    <xf numFmtId="0" fontId="0" fillId="0" borderId="0" xfId="0"/>
    <xf numFmtId="0" fontId="1" fillId="0" borderId="0" xfId="1"/>
    <xf numFmtId="0" fontId="3" fillId="0" borderId="0" xfId="1" applyFont="1" applyAlignment="1">
      <alignment vertical="top"/>
    </xf>
    <xf numFmtId="0" fontId="0" fillId="0" borderId="0" xfId="0" applyAlignment="1">
      <alignment wrapText="1"/>
    </xf>
    <xf numFmtId="0" fontId="0" fillId="0" borderId="0" xfId="0"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5" fillId="4" borderId="1" xfId="0" applyFont="1" applyFill="1" applyBorder="1" applyAlignment="1">
      <alignment horizontal="center" vertical="center" wrapText="1"/>
    </xf>
    <xf numFmtId="0" fontId="4" fillId="0" borderId="0" xfId="0" applyFont="1" applyAlignment="1">
      <alignment horizontal="center" vertical="center" textRotation="90" wrapText="1"/>
    </xf>
    <xf numFmtId="0" fontId="4" fillId="10" borderId="1"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13" borderId="1" xfId="0" applyFont="1" applyFill="1" applyBorder="1" applyAlignment="1">
      <alignment horizontal="right" vertical="center" wrapText="1"/>
    </xf>
    <xf numFmtId="0" fontId="0" fillId="18" borderId="1" xfId="0" applyFill="1" applyBorder="1" applyAlignment="1">
      <alignment horizontal="center" vertical="center" wrapText="1"/>
    </xf>
    <xf numFmtId="0" fontId="0" fillId="18" borderId="1" xfId="0" applyFill="1" applyBorder="1" applyAlignment="1">
      <alignment wrapText="1"/>
    </xf>
    <xf numFmtId="10" fontId="0" fillId="7" borderId="1" xfId="0" applyNumberFormat="1" applyFill="1" applyBorder="1" applyAlignment="1">
      <alignment wrapText="1"/>
    </xf>
    <xf numFmtId="10" fontId="0" fillId="16" borderId="1" xfId="0" applyNumberFormat="1" applyFill="1" applyBorder="1" applyAlignment="1">
      <alignment wrapText="1"/>
    </xf>
    <xf numFmtId="10" fontId="0" fillId="17" borderId="1" xfId="0" applyNumberFormat="1" applyFill="1" applyBorder="1" applyAlignment="1">
      <alignment wrapText="1"/>
    </xf>
    <xf numFmtId="10" fontId="0" fillId="18" borderId="1" xfId="0" applyNumberFormat="1" applyFill="1" applyBorder="1" applyAlignment="1">
      <alignment wrapText="1"/>
    </xf>
    <xf numFmtId="10" fontId="0" fillId="7" borderId="3" xfId="0" applyNumberFormat="1" applyFill="1" applyBorder="1" applyAlignment="1">
      <alignment horizontal="center" vertical="center" wrapText="1"/>
    </xf>
    <xf numFmtId="10" fontId="0" fillId="16" borderId="3" xfId="0" applyNumberFormat="1" applyFill="1" applyBorder="1" applyAlignment="1">
      <alignment horizontal="center" vertical="center" wrapText="1"/>
    </xf>
    <xf numFmtId="10" fontId="0" fillId="17" borderId="1" xfId="0" applyNumberFormat="1" applyFill="1" applyBorder="1" applyAlignment="1">
      <alignment horizontal="center" vertical="center" wrapText="1"/>
    </xf>
    <xf numFmtId="10" fontId="0" fillId="18" borderId="1" xfId="0" applyNumberFormat="1" applyFill="1" applyBorder="1" applyAlignment="1">
      <alignment horizontal="center" vertical="center" wrapText="1"/>
    </xf>
    <xf numFmtId="0" fontId="7" fillId="7" borderId="1" xfId="0" applyFont="1" applyFill="1" applyBorder="1" applyAlignment="1">
      <alignment horizontal="center" textRotation="90" wrapText="1"/>
    </xf>
    <xf numFmtId="10" fontId="0" fillId="0" borderId="0" xfId="0" applyNumberFormat="1" applyAlignment="1">
      <alignment wrapText="1"/>
    </xf>
    <xf numFmtId="10" fontId="0" fillId="0" borderId="0" xfId="0" applyNumberFormat="1" applyAlignment="1">
      <alignment horizontal="center" vertical="center" wrapText="1"/>
    </xf>
    <xf numFmtId="0" fontId="9" fillId="11" borderId="1" xfId="0" applyFont="1" applyFill="1" applyBorder="1" applyAlignment="1">
      <alignment horizontal="center" vertical="center" wrapText="1"/>
    </xf>
    <xf numFmtId="0" fontId="10" fillId="18" borderId="1" xfId="0" applyFont="1" applyFill="1" applyBorder="1" applyAlignment="1">
      <alignment wrapText="1"/>
    </xf>
    <xf numFmtId="10" fontId="10" fillId="7" borderId="3" xfId="0" applyNumberFormat="1" applyFont="1" applyFill="1" applyBorder="1" applyAlignment="1">
      <alignment horizontal="center" vertical="center" wrapText="1"/>
    </xf>
    <xf numFmtId="10" fontId="10" fillId="16" borderId="3" xfId="0" applyNumberFormat="1" applyFont="1" applyFill="1" applyBorder="1" applyAlignment="1">
      <alignment horizontal="center" vertical="center" wrapText="1"/>
    </xf>
    <xf numFmtId="10" fontId="10" fillId="17" borderId="1" xfId="0" applyNumberFormat="1" applyFont="1" applyFill="1" applyBorder="1" applyAlignment="1">
      <alignment horizontal="center" vertical="center" wrapText="1"/>
    </xf>
    <xf numFmtId="10" fontId="10" fillId="18" borderId="1" xfId="0" applyNumberFormat="1" applyFont="1" applyFill="1" applyBorder="1" applyAlignment="1">
      <alignment horizontal="center" vertical="center" wrapText="1"/>
    </xf>
    <xf numFmtId="10" fontId="10" fillId="0" borderId="0" xfId="0" applyNumberFormat="1" applyFont="1" applyAlignment="1">
      <alignment horizontal="center" vertical="center" wrapText="1"/>
    </xf>
    <xf numFmtId="0" fontId="10" fillId="0" borderId="0" xfId="0" applyFont="1" applyAlignment="1">
      <alignment wrapText="1"/>
    </xf>
    <xf numFmtId="0" fontId="2" fillId="0" borderId="0" xfId="1" applyFont="1" applyAlignment="1">
      <alignment horizontal="left" vertical="top" wrapText="1"/>
    </xf>
    <xf numFmtId="0" fontId="1" fillId="0" borderId="0" xfId="1"/>
    <xf numFmtId="0" fontId="4" fillId="9" borderId="4"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6" fillId="19" borderId="4" xfId="0" applyFont="1" applyFill="1" applyBorder="1" applyAlignment="1">
      <alignment horizontal="center" vertical="center" wrapText="1"/>
    </xf>
    <xf numFmtId="0" fontId="6" fillId="19" borderId="5"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9" fillId="8" borderId="4" xfId="0" applyFont="1" applyFill="1" applyBorder="1" applyAlignment="1">
      <alignment horizontal="center" vertical="center" wrapText="1"/>
    </xf>
    <xf numFmtId="0" fontId="9" fillId="8" borderId="5" xfId="0" applyFont="1" applyFill="1" applyBorder="1" applyAlignment="1">
      <alignment horizontal="center" vertical="center" wrapText="1"/>
    </xf>
    <xf numFmtId="0" fontId="9" fillId="8"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0" fillId="0" borderId="0" xfId="0" applyAlignment="1">
      <alignment horizontal="left"/>
    </xf>
    <xf numFmtId="0" fontId="0" fillId="0" borderId="2" xfId="0" applyBorder="1" applyAlignment="1">
      <alignment horizontal="left"/>
    </xf>
    <xf numFmtId="0" fontId="0" fillId="18" borderId="4" xfId="0" applyFill="1" applyBorder="1" applyAlignment="1">
      <alignment horizontal="center" wrapText="1"/>
    </xf>
    <xf numFmtId="0" fontId="0" fillId="18" borderId="3" xfId="0" applyFill="1" applyBorder="1" applyAlignment="1">
      <alignment horizontal="center" wrapText="1"/>
    </xf>
    <xf numFmtId="0" fontId="0" fillId="0" borderId="8" xfId="0" applyBorder="1" applyAlignment="1">
      <alignment horizontal="left"/>
    </xf>
    <xf numFmtId="0" fontId="0" fillId="0" borderId="9" xfId="0" applyBorder="1" applyAlignment="1">
      <alignment horizontal="left"/>
    </xf>
    <xf numFmtId="0" fontId="7" fillId="18" borderId="1" xfId="0" applyFont="1" applyFill="1" applyBorder="1" applyAlignment="1">
      <alignment horizontal="center" textRotation="90" wrapText="1"/>
    </xf>
    <xf numFmtId="0" fontId="7" fillId="18" borderId="1" xfId="0" applyFont="1" applyFill="1" applyBorder="1" applyAlignment="1">
      <alignment horizontal="center" wrapText="1"/>
    </xf>
    <xf numFmtId="0" fontId="4" fillId="15" borderId="4" xfId="0" applyFont="1" applyFill="1" applyBorder="1" applyAlignment="1">
      <alignment horizontal="center" vertical="center" wrapText="1"/>
    </xf>
    <xf numFmtId="0" fontId="4" fillId="15" borderId="3" xfId="0" applyFont="1" applyFill="1" applyBorder="1" applyAlignment="1">
      <alignment horizontal="center" vertical="center" wrapText="1"/>
    </xf>
    <xf numFmtId="0" fontId="0" fillId="0" borderId="6" xfId="0" applyBorder="1" applyAlignment="1">
      <alignment horizontal="left"/>
    </xf>
    <xf numFmtId="0" fontId="0" fillId="0" borderId="7" xfId="0" applyBorder="1" applyAlignment="1">
      <alignment horizontal="left"/>
    </xf>
    <xf numFmtId="0" fontId="7" fillId="7" borderId="1" xfId="0" applyFont="1" applyFill="1" applyBorder="1" applyAlignment="1">
      <alignment horizontal="center" textRotation="90" wrapText="1"/>
    </xf>
    <xf numFmtId="0" fontId="7" fillId="16" borderId="1" xfId="0" applyFont="1" applyFill="1" applyBorder="1" applyAlignment="1">
      <alignment horizontal="center" textRotation="90" wrapText="1"/>
    </xf>
    <xf numFmtId="0" fontId="7" fillId="17" borderId="1" xfId="0" applyFont="1" applyFill="1" applyBorder="1" applyAlignment="1">
      <alignment horizontal="center" textRotation="90"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7" fillId="16" borderId="1" xfId="0" applyFont="1" applyFill="1" applyBorder="1" applyAlignment="1">
      <alignment horizontal="center" wrapText="1"/>
    </xf>
    <xf numFmtId="0" fontId="6" fillId="2" borderId="1" xfId="0" applyFont="1" applyFill="1" applyBorder="1" applyAlignment="1">
      <alignment horizontal="center" vertical="center" wrapText="1"/>
    </xf>
    <xf numFmtId="0" fontId="7" fillId="17" borderId="1" xfId="0" applyFont="1" applyFill="1" applyBorder="1" applyAlignment="1">
      <alignment horizontal="center" wrapText="1"/>
    </xf>
    <xf numFmtId="0" fontId="7" fillId="7" borderId="4" xfId="0" applyFont="1" applyFill="1" applyBorder="1" applyAlignment="1">
      <alignment horizontal="center" wrapText="1"/>
    </xf>
    <xf numFmtId="0" fontId="7" fillId="7" borderId="3" xfId="0" applyFont="1" applyFill="1" applyBorder="1" applyAlignment="1">
      <alignment horizontal="center" wrapText="1"/>
    </xf>
    <xf numFmtId="0" fontId="7" fillId="7" borderId="1" xfId="0" applyFont="1" applyFill="1" applyBorder="1" applyAlignment="1">
      <alignment horizontal="center" wrapText="1"/>
    </xf>
    <xf numFmtId="0" fontId="6" fillId="14" borderId="0" xfId="0" applyFont="1" applyFill="1" applyAlignment="1">
      <alignment horizontal="center" vertical="center" wrapText="1"/>
    </xf>
    <xf numFmtId="0" fontId="6" fillId="14" borderId="2" xfId="0" applyFont="1" applyFill="1" applyBorder="1" applyAlignment="1">
      <alignment horizontal="center" vertical="center" wrapText="1"/>
    </xf>
  </cellXfs>
  <cellStyles count="2">
    <cellStyle name="Normal" xfId="0" builtinId="0"/>
    <cellStyle name="Normal 2" xfId="1"/>
  </cellStyles>
  <dxfs count="3">
    <dxf>
      <fill>
        <patternFill>
          <bgColor rgb="FFFF7E79"/>
        </patternFill>
      </fill>
    </dxf>
    <dxf>
      <fill>
        <patternFill>
          <bgColor rgb="FF92D050"/>
        </patternFill>
      </fill>
    </dxf>
    <dxf>
      <fill>
        <patternFill>
          <bgColor rgb="FFFFC000"/>
        </patternFill>
      </fill>
    </dxf>
  </dxfs>
  <tableStyles count="0" defaultTableStyle="TableStyleMedium2" defaultPivotStyle="PivotStyleLight16"/>
  <colors>
    <mruColors>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600" b="1" i="0" u="none" strike="noStrike" kern="1200" spc="100" baseline="0">
                <a:solidFill>
                  <a:schemeClr val="tx1"/>
                </a:solidFill>
                <a:effectLst>
                  <a:outerShdw blurRad="50800" dist="38100" dir="5400000" algn="t" rotWithShape="0">
                    <a:prstClr val="black">
                      <a:alpha val="40000"/>
                    </a:prstClr>
                  </a:outerShdw>
                </a:effectLst>
                <a:latin typeface="+mn-lt"/>
                <a:ea typeface="+mn-ea"/>
                <a:cs typeface="+mn-cs"/>
              </a:defRPr>
            </a:pPr>
            <a:r>
              <a:rPr lang="fr-FR" sz="3600">
                <a:solidFill>
                  <a:schemeClr val="tx1"/>
                </a:solidFill>
              </a:rPr>
              <a:t>Pourcentage de réussite par compétences</a:t>
            </a:r>
          </a:p>
        </c:rich>
      </c:tx>
      <c:overlay val="0"/>
      <c:spPr>
        <a:noFill/>
        <a:ln>
          <a:noFill/>
        </a:ln>
        <a:effectLst/>
      </c:spPr>
      <c:txPr>
        <a:bodyPr rot="0" spcFirstLastPara="1" vertOverflow="ellipsis" vert="horz" wrap="square" anchor="ctr" anchorCtr="1"/>
        <a:lstStyle/>
        <a:p>
          <a:pPr>
            <a:defRPr sz="3600" b="1" i="0" u="none" strike="noStrike" kern="1200" spc="100" baseline="0">
              <a:solidFill>
                <a:schemeClr val="tx1"/>
              </a:solidFill>
              <a:effectLst>
                <a:outerShdw blurRad="50800" dist="38100" dir="5400000" algn="t" rotWithShape="0">
                  <a:prstClr val="black">
                    <a:alpha val="40000"/>
                  </a:prstClr>
                </a:outerShdw>
              </a:effectLst>
              <a:latin typeface="+mn-lt"/>
              <a:ea typeface="+mn-ea"/>
              <a:cs typeface="+mn-cs"/>
            </a:defRPr>
          </a:pPr>
          <a:endParaRPr lang="fr-FR"/>
        </a:p>
      </c:txPr>
    </c:title>
    <c:autoTitleDeleted val="0"/>
    <c:plotArea>
      <c:layout/>
      <c:barChart>
        <c:barDir val="bar"/>
        <c:grouping val="stacked"/>
        <c:varyColors val="0"/>
        <c:ser>
          <c:idx val="0"/>
          <c:order val="0"/>
          <c:tx>
            <c:strRef>
              <c:f>DATA!$A$40</c:f>
              <c:strCache>
                <c:ptCount val="1"/>
                <c:pt idx="0">
                  <c:v>CODE 1</c:v>
                </c:pt>
              </c:strCache>
            </c:strRef>
          </c:tx>
          <c:spPr>
            <a:solidFill>
              <a:srgbClr val="92D050"/>
            </a:soli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DATA!$B$4:$AP$4</c:f>
              <c:strCache>
                <c:ptCount val="41"/>
                <c:pt idx="1">
                  <c:v>Item 1</c:v>
                </c:pt>
                <c:pt idx="2">
                  <c:v>Item 2</c:v>
                </c:pt>
                <c:pt idx="3">
                  <c:v>Item 3</c:v>
                </c:pt>
                <c:pt idx="4">
                  <c:v>Item 4</c:v>
                </c:pt>
                <c:pt idx="5">
                  <c:v>Item 5</c:v>
                </c:pt>
                <c:pt idx="6">
                  <c:v>Item 6</c:v>
                </c:pt>
                <c:pt idx="7">
                  <c:v>Item 7</c:v>
                </c:pt>
                <c:pt idx="8">
                  <c:v>Item 8</c:v>
                </c:pt>
                <c:pt idx="9">
                  <c:v>Item 9</c:v>
                </c:pt>
                <c:pt idx="10">
                  <c:v>Item 10</c:v>
                </c:pt>
                <c:pt idx="11">
                  <c:v>Item 11</c:v>
                </c:pt>
                <c:pt idx="12">
                  <c:v>Item 12</c:v>
                </c:pt>
                <c:pt idx="13">
                  <c:v>Item 13</c:v>
                </c:pt>
                <c:pt idx="14">
                  <c:v>Item 14</c:v>
                </c:pt>
                <c:pt idx="15">
                  <c:v>Item 15</c:v>
                </c:pt>
                <c:pt idx="16">
                  <c:v>Item 16</c:v>
                </c:pt>
                <c:pt idx="17">
                  <c:v>Item 17</c:v>
                </c:pt>
                <c:pt idx="18">
                  <c:v>Item 18</c:v>
                </c:pt>
                <c:pt idx="19">
                  <c:v>Item 19</c:v>
                </c:pt>
                <c:pt idx="20">
                  <c:v>Item 20</c:v>
                </c:pt>
                <c:pt idx="21">
                  <c:v>Item 21</c:v>
                </c:pt>
                <c:pt idx="22">
                  <c:v>Item 22</c:v>
                </c:pt>
                <c:pt idx="23">
                  <c:v>Item23</c:v>
                </c:pt>
                <c:pt idx="24">
                  <c:v>Item 24</c:v>
                </c:pt>
                <c:pt idx="25">
                  <c:v>Item 25</c:v>
                </c:pt>
                <c:pt idx="26">
                  <c:v>Item 26</c:v>
                </c:pt>
                <c:pt idx="27">
                  <c:v>Item 27</c:v>
                </c:pt>
                <c:pt idx="28">
                  <c:v>Item 28</c:v>
                </c:pt>
                <c:pt idx="29">
                  <c:v>Item 29</c:v>
                </c:pt>
                <c:pt idx="30">
                  <c:v>Item 30</c:v>
                </c:pt>
                <c:pt idx="31">
                  <c:v>Item 31</c:v>
                </c:pt>
                <c:pt idx="32">
                  <c:v>Item 32</c:v>
                </c:pt>
                <c:pt idx="33">
                  <c:v>Item 33</c:v>
                </c:pt>
                <c:pt idx="34">
                  <c:v>Item 34</c:v>
                </c:pt>
                <c:pt idx="35">
                  <c:v>Item 35</c:v>
                </c:pt>
                <c:pt idx="36">
                  <c:v>Item 36</c:v>
                </c:pt>
                <c:pt idx="37">
                  <c:v>Item 37</c:v>
                </c:pt>
                <c:pt idx="38">
                  <c:v>Item 38</c:v>
                </c:pt>
                <c:pt idx="39">
                  <c:v>Item 39</c:v>
                </c:pt>
                <c:pt idx="40">
                  <c:v>Item 40</c:v>
                </c:pt>
              </c:strCache>
            </c:strRef>
          </c:cat>
          <c:val>
            <c:numRef>
              <c:f>DATA!$B$40:$AP$40</c:f>
              <c:numCache>
                <c:formatCode>0.00%</c:formatCode>
                <c:ptCount val="41"/>
                <c:pt idx="1">
                  <c:v>0.93103448275862066</c:v>
                </c:pt>
                <c:pt idx="2">
                  <c:v>0.96551724137931039</c:v>
                </c:pt>
                <c:pt idx="3">
                  <c:v>0.93103448275862066</c:v>
                </c:pt>
                <c:pt idx="4">
                  <c:v>0.96551724137931039</c:v>
                </c:pt>
                <c:pt idx="5">
                  <c:v>0.55172413793103448</c:v>
                </c:pt>
                <c:pt idx="6">
                  <c:v>0.75862068965517238</c:v>
                </c:pt>
                <c:pt idx="7">
                  <c:v>0.65517241379310343</c:v>
                </c:pt>
                <c:pt idx="8">
                  <c:v>0.34482758620689657</c:v>
                </c:pt>
                <c:pt idx="9">
                  <c:v>0.96551724137931039</c:v>
                </c:pt>
                <c:pt idx="10">
                  <c:v>1</c:v>
                </c:pt>
                <c:pt idx="11">
                  <c:v>0.93103448275862066</c:v>
                </c:pt>
                <c:pt idx="12">
                  <c:v>0.93103448275862066</c:v>
                </c:pt>
                <c:pt idx="13">
                  <c:v>0.27586206896551724</c:v>
                </c:pt>
                <c:pt idx="14">
                  <c:v>0.37931034482758619</c:v>
                </c:pt>
                <c:pt idx="15">
                  <c:v>0.2413793103448276</c:v>
                </c:pt>
                <c:pt idx="16">
                  <c:v>0.82758620689655171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0.89655172413793105</c:v>
                </c:pt>
                <c:pt idx="35">
                  <c:v>0.89655172413793105</c:v>
                </c:pt>
                <c:pt idx="36">
                  <c:v>0.34482758620689657</c:v>
                </c:pt>
                <c:pt idx="37">
                  <c:v>0.27586206896551724</c:v>
                </c:pt>
                <c:pt idx="38">
                  <c:v>0.27586206896551724</c:v>
                </c:pt>
                <c:pt idx="39">
                  <c:v>0.2413793103448276</c:v>
                </c:pt>
                <c:pt idx="40">
                  <c:v>0.2413793103448276</c:v>
                </c:pt>
              </c:numCache>
            </c:numRef>
          </c:val>
          <c:extLst xmlns:c16r2="http://schemas.microsoft.com/office/drawing/2015/06/chart">
            <c:ext xmlns:c16="http://schemas.microsoft.com/office/drawing/2014/chart" uri="{C3380CC4-5D6E-409C-BE32-E72D297353CC}">
              <c16:uniqueId val="{00000000-9D28-BE48-A020-48580F6440AC}"/>
            </c:ext>
          </c:extLst>
        </c:ser>
        <c:ser>
          <c:idx val="1"/>
          <c:order val="1"/>
          <c:tx>
            <c:strRef>
              <c:f>DATA!$A$42</c:f>
              <c:strCache>
                <c:ptCount val="1"/>
                <c:pt idx="0">
                  <c:v>CODE 9</c:v>
                </c:pt>
              </c:strCache>
            </c:strRef>
          </c:tx>
          <c:spPr>
            <a:solidFill>
              <a:srgbClr val="FFC000"/>
            </a:soli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DATA!$B$4:$AP$4</c:f>
              <c:strCache>
                <c:ptCount val="41"/>
                <c:pt idx="1">
                  <c:v>Item 1</c:v>
                </c:pt>
                <c:pt idx="2">
                  <c:v>Item 2</c:v>
                </c:pt>
                <c:pt idx="3">
                  <c:v>Item 3</c:v>
                </c:pt>
                <c:pt idx="4">
                  <c:v>Item 4</c:v>
                </c:pt>
                <c:pt idx="5">
                  <c:v>Item 5</c:v>
                </c:pt>
                <c:pt idx="6">
                  <c:v>Item 6</c:v>
                </c:pt>
                <c:pt idx="7">
                  <c:v>Item 7</c:v>
                </c:pt>
                <c:pt idx="8">
                  <c:v>Item 8</c:v>
                </c:pt>
                <c:pt idx="9">
                  <c:v>Item 9</c:v>
                </c:pt>
                <c:pt idx="10">
                  <c:v>Item 10</c:v>
                </c:pt>
                <c:pt idx="11">
                  <c:v>Item 11</c:v>
                </c:pt>
                <c:pt idx="12">
                  <c:v>Item 12</c:v>
                </c:pt>
                <c:pt idx="13">
                  <c:v>Item 13</c:v>
                </c:pt>
                <c:pt idx="14">
                  <c:v>Item 14</c:v>
                </c:pt>
                <c:pt idx="15">
                  <c:v>Item 15</c:v>
                </c:pt>
                <c:pt idx="16">
                  <c:v>Item 16</c:v>
                </c:pt>
                <c:pt idx="17">
                  <c:v>Item 17</c:v>
                </c:pt>
                <c:pt idx="18">
                  <c:v>Item 18</c:v>
                </c:pt>
                <c:pt idx="19">
                  <c:v>Item 19</c:v>
                </c:pt>
                <c:pt idx="20">
                  <c:v>Item 20</c:v>
                </c:pt>
                <c:pt idx="21">
                  <c:v>Item 21</c:v>
                </c:pt>
                <c:pt idx="22">
                  <c:v>Item 22</c:v>
                </c:pt>
                <c:pt idx="23">
                  <c:v>Item23</c:v>
                </c:pt>
                <c:pt idx="24">
                  <c:v>Item 24</c:v>
                </c:pt>
                <c:pt idx="25">
                  <c:v>Item 25</c:v>
                </c:pt>
                <c:pt idx="26">
                  <c:v>Item 26</c:v>
                </c:pt>
                <c:pt idx="27">
                  <c:v>Item 27</c:v>
                </c:pt>
                <c:pt idx="28">
                  <c:v>Item 28</c:v>
                </c:pt>
                <c:pt idx="29">
                  <c:v>Item 29</c:v>
                </c:pt>
                <c:pt idx="30">
                  <c:v>Item 30</c:v>
                </c:pt>
                <c:pt idx="31">
                  <c:v>Item 31</c:v>
                </c:pt>
                <c:pt idx="32">
                  <c:v>Item 32</c:v>
                </c:pt>
                <c:pt idx="33">
                  <c:v>Item 33</c:v>
                </c:pt>
                <c:pt idx="34">
                  <c:v>Item 34</c:v>
                </c:pt>
                <c:pt idx="35">
                  <c:v>Item 35</c:v>
                </c:pt>
                <c:pt idx="36">
                  <c:v>Item 36</c:v>
                </c:pt>
                <c:pt idx="37">
                  <c:v>Item 37</c:v>
                </c:pt>
                <c:pt idx="38">
                  <c:v>Item 38</c:v>
                </c:pt>
                <c:pt idx="39">
                  <c:v>Item 39</c:v>
                </c:pt>
                <c:pt idx="40">
                  <c:v>Item 40</c:v>
                </c:pt>
              </c:strCache>
            </c:strRef>
          </c:cat>
          <c:val>
            <c:numRef>
              <c:f>DATA!$B$42:$AP$42</c:f>
              <c:numCache>
                <c:formatCode>0.00%</c:formatCode>
                <c:ptCount val="41"/>
                <c:pt idx="1">
                  <c:v>6.8965517241379309E-2</c:v>
                </c:pt>
                <c:pt idx="2">
                  <c:v>3.4482758620689655E-2</c:v>
                </c:pt>
                <c:pt idx="3">
                  <c:v>6.8965517241379309E-2</c:v>
                </c:pt>
                <c:pt idx="4">
                  <c:v>3.4482758620689655E-2</c:v>
                </c:pt>
                <c:pt idx="5">
                  <c:v>0.20689655172413793</c:v>
                </c:pt>
                <c:pt idx="6">
                  <c:v>0.17241379310344829</c:v>
                </c:pt>
                <c:pt idx="7">
                  <c:v>6.8965517241379309E-2</c:v>
                </c:pt>
                <c:pt idx="8">
                  <c:v>3.4482758620689655E-2</c:v>
                </c:pt>
                <c:pt idx="9">
                  <c:v>3.4482758620689655E-2</c:v>
                </c:pt>
                <c:pt idx="10">
                  <c:v>0</c:v>
                </c:pt>
                <c:pt idx="11">
                  <c:v>0</c:v>
                </c:pt>
                <c:pt idx="12">
                  <c:v>0</c:v>
                </c:pt>
                <c:pt idx="13">
                  <c:v>6.8965517241379309E-2</c:v>
                </c:pt>
                <c:pt idx="14">
                  <c:v>0.62068965517241381</c:v>
                </c:pt>
                <c:pt idx="15">
                  <c:v>0.10344827586206896</c:v>
                </c:pt>
                <c:pt idx="16">
                  <c:v>0.17241379310344829</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0.10344827586206896</c:v>
                </c:pt>
                <c:pt idx="35">
                  <c:v>0.10344827586206896</c:v>
                </c:pt>
                <c:pt idx="36">
                  <c:v>0</c:v>
                </c:pt>
                <c:pt idx="37">
                  <c:v>0</c:v>
                </c:pt>
                <c:pt idx="38">
                  <c:v>0</c:v>
                </c:pt>
                <c:pt idx="39">
                  <c:v>0</c:v>
                </c:pt>
                <c:pt idx="40">
                  <c:v>0</c:v>
                </c:pt>
              </c:numCache>
            </c:numRef>
          </c:val>
          <c:extLst xmlns:c16r2="http://schemas.microsoft.com/office/drawing/2015/06/chart">
            <c:ext xmlns:c16="http://schemas.microsoft.com/office/drawing/2014/chart" uri="{C3380CC4-5D6E-409C-BE32-E72D297353CC}">
              <c16:uniqueId val="{00000001-9D28-BE48-A020-48580F6440AC}"/>
            </c:ext>
          </c:extLst>
        </c:ser>
        <c:ser>
          <c:idx val="2"/>
          <c:order val="2"/>
          <c:tx>
            <c:strRef>
              <c:f>DATA!$A$43</c:f>
              <c:strCache>
                <c:ptCount val="1"/>
                <c:pt idx="0">
                  <c:v>CODE 0</c:v>
                </c:pt>
              </c:strCache>
            </c:strRef>
          </c:tx>
          <c:spPr>
            <a:solidFill>
              <a:srgbClr val="FF7E79"/>
            </a:soli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DATA!$B$4:$AP$4</c:f>
              <c:strCache>
                <c:ptCount val="41"/>
                <c:pt idx="1">
                  <c:v>Item 1</c:v>
                </c:pt>
                <c:pt idx="2">
                  <c:v>Item 2</c:v>
                </c:pt>
                <c:pt idx="3">
                  <c:v>Item 3</c:v>
                </c:pt>
                <c:pt idx="4">
                  <c:v>Item 4</c:v>
                </c:pt>
                <c:pt idx="5">
                  <c:v>Item 5</c:v>
                </c:pt>
                <c:pt idx="6">
                  <c:v>Item 6</c:v>
                </c:pt>
                <c:pt idx="7">
                  <c:v>Item 7</c:v>
                </c:pt>
                <c:pt idx="8">
                  <c:v>Item 8</c:v>
                </c:pt>
                <c:pt idx="9">
                  <c:v>Item 9</c:v>
                </c:pt>
                <c:pt idx="10">
                  <c:v>Item 10</c:v>
                </c:pt>
                <c:pt idx="11">
                  <c:v>Item 11</c:v>
                </c:pt>
                <c:pt idx="12">
                  <c:v>Item 12</c:v>
                </c:pt>
                <c:pt idx="13">
                  <c:v>Item 13</c:v>
                </c:pt>
                <c:pt idx="14">
                  <c:v>Item 14</c:v>
                </c:pt>
                <c:pt idx="15">
                  <c:v>Item 15</c:v>
                </c:pt>
                <c:pt idx="16">
                  <c:v>Item 16</c:v>
                </c:pt>
                <c:pt idx="17">
                  <c:v>Item 17</c:v>
                </c:pt>
                <c:pt idx="18">
                  <c:v>Item 18</c:v>
                </c:pt>
                <c:pt idx="19">
                  <c:v>Item 19</c:v>
                </c:pt>
                <c:pt idx="20">
                  <c:v>Item 20</c:v>
                </c:pt>
                <c:pt idx="21">
                  <c:v>Item 21</c:v>
                </c:pt>
                <c:pt idx="22">
                  <c:v>Item 22</c:v>
                </c:pt>
                <c:pt idx="23">
                  <c:v>Item23</c:v>
                </c:pt>
                <c:pt idx="24">
                  <c:v>Item 24</c:v>
                </c:pt>
                <c:pt idx="25">
                  <c:v>Item 25</c:v>
                </c:pt>
                <c:pt idx="26">
                  <c:v>Item 26</c:v>
                </c:pt>
                <c:pt idx="27">
                  <c:v>Item 27</c:v>
                </c:pt>
                <c:pt idx="28">
                  <c:v>Item 28</c:v>
                </c:pt>
                <c:pt idx="29">
                  <c:v>Item 29</c:v>
                </c:pt>
                <c:pt idx="30">
                  <c:v>Item 30</c:v>
                </c:pt>
                <c:pt idx="31">
                  <c:v>Item 31</c:v>
                </c:pt>
                <c:pt idx="32">
                  <c:v>Item 32</c:v>
                </c:pt>
                <c:pt idx="33">
                  <c:v>Item 33</c:v>
                </c:pt>
                <c:pt idx="34">
                  <c:v>Item 34</c:v>
                </c:pt>
                <c:pt idx="35">
                  <c:v>Item 35</c:v>
                </c:pt>
                <c:pt idx="36">
                  <c:v>Item 36</c:v>
                </c:pt>
                <c:pt idx="37">
                  <c:v>Item 37</c:v>
                </c:pt>
                <c:pt idx="38">
                  <c:v>Item 38</c:v>
                </c:pt>
                <c:pt idx="39">
                  <c:v>Item 39</c:v>
                </c:pt>
                <c:pt idx="40">
                  <c:v>Item 40</c:v>
                </c:pt>
              </c:strCache>
            </c:strRef>
          </c:cat>
          <c:val>
            <c:numRef>
              <c:f>DATA!$B$43:$AP$43</c:f>
              <c:numCache>
                <c:formatCode>0.00%</c:formatCode>
                <c:ptCount val="41"/>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6.8965517241379309E-2</c:v>
                </c:pt>
                <c:pt idx="37">
                  <c:v>6.8965517241379309E-2</c:v>
                </c:pt>
                <c:pt idx="38">
                  <c:v>6.8965517241379309E-2</c:v>
                </c:pt>
                <c:pt idx="39">
                  <c:v>6.8965517241379309E-2</c:v>
                </c:pt>
                <c:pt idx="40">
                  <c:v>6.8965517241379309E-2</c:v>
                </c:pt>
              </c:numCache>
            </c:numRef>
          </c:val>
          <c:extLst xmlns:c16r2="http://schemas.microsoft.com/office/drawing/2015/06/chart">
            <c:ext xmlns:c16="http://schemas.microsoft.com/office/drawing/2014/chart" uri="{C3380CC4-5D6E-409C-BE32-E72D297353CC}">
              <c16:uniqueId val="{00000002-9D28-BE48-A020-48580F6440AC}"/>
            </c:ext>
          </c:extLst>
        </c:ser>
        <c:dLbls>
          <c:dLblPos val="ctr"/>
          <c:showLegendKey val="0"/>
          <c:showVal val="1"/>
          <c:showCatName val="0"/>
          <c:showSerName val="0"/>
          <c:showPercent val="0"/>
          <c:showBubbleSize val="0"/>
        </c:dLbls>
        <c:gapWidth val="50"/>
        <c:overlap val="100"/>
        <c:axId val="1362747728"/>
        <c:axId val="1362754800"/>
      </c:barChart>
      <c:catAx>
        <c:axId val="1362747728"/>
        <c:scaling>
          <c:orientation val="minMax"/>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2400" b="1" i="0" u="none" strike="noStrike" kern="1200" baseline="0">
                <a:solidFill>
                  <a:schemeClr val="tx1"/>
                </a:solidFill>
                <a:latin typeface="+mn-lt"/>
                <a:ea typeface="+mn-ea"/>
                <a:cs typeface="+mn-cs"/>
              </a:defRPr>
            </a:pPr>
            <a:endParaRPr lang="fr-FR"/>
          </a:p>
        </c:txPr>
        <c:crossAx val="1362754800"/>
        <c:crosses val="autoZero"/>
        <c:auto val="1"/>
        <c:lblAlgn val="ctr"/>
        <c:lblOffset val="100"/>
        <c:noMultiLvlLbl val="0"/>
      </c:catAx>
      <c:valAx>
        <c:axId val="1362754800"/>
        <c:scaling>
          <c:orientation val="minMax"/>
          <c:max val="1"/>
        </c:scaling>
        <c:delete val="0"/>
        <c:axPos val="b"/>
        <c:majorGridlines>
          <c:spPr>
            <a:ln w="9525" cap="flat" cmpd="sng" algn="ctr">
              <a:solidFill>
                <a:schemeClr val="lt1">
                  <a:lumMod val="95000"/>
                  <a:alpha val="1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fr-FR"/>
          </a:p>
        </c:txPr>
        <c:crossAx val="13627477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2800" b="0" i="0" u="none" strike="noStrike" kern="1200" baseline="0">
              <a:solidFill>
                <a:schemeClr val="tx1"/>
              </a:solidFill>
              <a:latin typeface="+mn-lt"/>
              <a:ea typeface="+mn-ea"/>
              <a:cs typeface="+mn-cs"/>
            </a:defRPr>
          </a:pPr>
          <a:endParaRPr lang="fr-F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a:noFill/>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r>
              <a:rPr lang="fr-FR" sz="2400" b="1"/>
              <a:t>Pourcentage de réussite par élèves</a:t>
            </a:r>
          </a:p>
        </c:rich>
      </c:tx>
      <c:overlay val="0"/>
      <c:spPr>
        <a:noFill/>
        <a:ln>
          <a:noFill/>
        </a:ln>
        <a:effectLst/>
      </c:spPr>
      <c:txPr>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stacked"/>
        <c:varyColors val="0"/>
        <c:ser>
          <c:idx val="1"/>
          <c:order val="0"/>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DATA!$A$5:$A$39</c:f>
              <c:numCache>
                <c:formatCode>General</c:formatCode>
                <c:ptCount val="35"/>
              </c:numCache>
            </c:numRef>
          </c:cat>
          <c:val>
            <c:numRef>
              <c:f>DATA!$B$5:$B$39</c:f>
              <c:numCache>
                <c:formatCode>General</c:formatCode>
                <c:ptCount val="35"/>
              </c:numCache>
            </c:numRef>
          </c:val>
          <c:extLst xmlns:c16r2="http://schemas.microsoft.com/office/drawing/2015/06/chart">
            <c:ext xmlns:c16="http://schemas.microsoft.com/office/drawing/2014/chart" uri="{C3380CC4-5D6E-409C-BE32-E72D297353CC}">
              <c16:uniqueId val="{00000001-655A-C847-91BF-31AD367A703B}"/>
            </c:ext>
          </c:extLst>
        </c:ser>
        <c:ser>
          <c:idx val="2"/>
          <c:order val="1"/>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DATA!$A$5:$A$39</c:f>
              <c:numCache>
                <c:formatCode>General</c:formatCode>
                <c:ptCount val="35"/>
              </c:numCache>
            </c:numRef>
          </c:cat>
          <c:val>
            <c:numRef>
              <c:f>DATA!$AQ$5:$AQ$39</c:f>
              <c:numCache>
                <c:formatCode>0.00%</c:formatCode>
                <c:ptCount val="35"/>
                <c:pt idx="0">
                  <c:v>0.85</c:v>
                </c:pt>
                <c:pt idx="1">
                  <c:v>0.85</c:v>
                </c:pt>
                <c:pt idx="2">
                  <c:v>0.8</c:v>
                </c:pt>
                <c:pt idx="3">
                  <c:v>0.875</c:v>
                </c:pt>
                <c:pt idx="4">
                  <c:v>0.82499999999999996</c:v>
                </c:pt>
                <c:pt idx="5">
                  <c:v>0.8</c:v>
                </c:pt>
                <c:pt idx="6">
                  <c:v>0.625</c:v>
                </c:pt>
                <c:pt idx="7">
                  <c:v>0.92500000000000004</c:v>
                </c:pt>
                <c:pt idx="8">
                  <c:v>0.77500000000000002</c:v>
                </c:pt>
                <c:pt idx="9">
                  <c:v>0.67500000000000004</c:v>
                </c:pt>
                <c:pt idx="10">
                  <c:v>0.72499999999999998</c:v>
                </c:pt>
                <c:pt idx="11">
                  <c:v>0.8</c:v>
                </c:pt>
                <c:pt idx="12">
                  <c:v>0.8</c:v>
                </c:pt>
                <c:pt idx="13">
                  <c:v>0.9</c:v>
                </c:pt>
                <c:pt idx="14">
                  <c:v>0.8</c:v>
                </c:pt>
                <c:pt idx="15">
                  <c:v>0.6</c:v>
                </c:pt>
                <c:pt idx="16">
                  <c:v>0.72499999999999998</c:v>
                </c:pt>
                <c:pt idx="17">
                  <c:v>0.77500000000000002</c:v>
                </c:pt>
                <c:pt idx="18">
                  <c:v>0.7</c:v>
                </c:pt>
                <c:pt idx="19">
                  <c:v>0.77500000000000002</c:v>
                </c:pt>
                <c:pt idx="20">
                  <c:v>1</c:v>
                </c:pt>
                <c:pt idx="21">
                  <c:v>0.72499999999999998</c:v>
                </c:pt>
                <c:pt idx="22">
                  <c:v>0.77500000000000002</c:v>
                </c:pt>
                <c:pt idx="23">
                  <c:v>0.8</c:v>
                </c:pt>
                <c:pt idx="24">
                  <c:v>0.9</c:v>
                </c:pt>
                <c:pt idx="25">
                  <c:v>0.92500000000000004</c:v>
                </c:pt>
                <c:pt idx="26">
                  <c:v>1</c:v>
                </c:pt>
                <c:pt idx="27">
                  <c:v>0.625</c:v>
                </c:pt>
                <c:pt idx="28">
                  <c:v>0.72499999999999998</c:v>
                </c:pt>
                <c:pt idx="29">
                  <c:v>0</c:v>
                </c:pt>
                <c:pt idx="30">
                  <c:v>0</c:v>
                </c:pt>
                <c:pt idx="31">
                  <c:v>0</c:v>
                </c:pt>
                <c:pt idx="32">
                  <c:v>0</c:v>
                </c:pt>
                <c:pt idx="33">
                  <c:v>0</c:v>
                </c:pt>
                <c:pt idx="34">
                  <c:v>0</c:v>
                </c:pt>
              </c:numCache>
            </c:numRef>
          </c:val>
          <c:extLst xmlns:c16r2="http://schemas.microsoft.com/office/drawing/2015/06/chart">
            <c:ext xmlns:c16="http://schemas.microsoft.com/office/drawing/2014/chart" uri="{C3380CC4-5D6E-409C-BE32-E72D297353CC}">
              <c16:uniqueId val="{00000002-655A-C847-91BF-31AD367A703B}"/>
            </c:ext>
          </c:extLst>
        </c:ser>
        <c:ser>
          <c:idx val="3"/>
          <c:order val="2"/>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DATA!$A$5:$A$39</c:f>
              <c:numCache>
                <c:formatCode>General</c:formatCode>
                <c:ptCount val="35"/>
              </c:numCache>
            </c:numRef>
          </c:cat>
          <c:val>
            <c:numRef>
              <c:f>DATA!$AS$5:$AS$39</c:f>
              <c:numCache>
                <c:formatCode>0.00%</c:formatCode>
                <c:ptCount val="35"/>
                <c:pt idx="0">
                  <c:v>2.5000000000000001E-2</c:v>
                </c:pt>
                <c:pt idx="1">
                  <c:v>0</c:v>
                </c:pt>
                <c:pt idx="2">
                  <c:v>0</c:v>
                </c:pt>
                <c:pt idx="3">
                  <c:v>0.05</c:v>
                </c:pt>
                <c:pt idx="4">
                  <c:v>2.5000000000000001E-2</c:v>
                </c:pt>
                <c:pt idx="5">
                  <c:v>2.5000000000000001E-2</c:v>
                </c:pt>
                <c:pt idx="6">
                  <c:v>7.4999999999999997E-2</c:v>
                </c:pt>
                <c:pt idx="7">
                  <c:v>2.5000000000000001E-2</c:v>
                </c:pt>
                <c:pt idx="8">
                  <c:v>0.05</c:v>
                </c:pt>
                <c:pt idx="9">
                  <c:v>0.125</c:v>
                </c:pt>
                <c:pt idx="10">
                  <c:v>0.05</c:v>
                </c:pt>
                <c:pt idx="11">
                  <c:v>7.4999999999999997E-2</c:v>
                </c:pt>
                <c:pt idx="12">
                  <c:v>0</c:v>
                </c:pt>
                <c:pt idx="13">
                  <c:v>2.5000000000000001E-2</c:v>
                </c:pt>
                <c:pt idx="14">
                  <c:v>2.5000000000000001E-2</c:v>
                </c:pt>
                <c:pt idx="15">
                  <c:v>0.125</c:v>
                </c:pt>
                <c:pt idx="16">
                  <c:v>0.05</c:v>
                </c:pt>
                <c:pt idx="17">
                  <c:v>7.4999999999999997E-2</c:v>
                </c:pt>
                <c:pt idx="18">
                  <c:v>7.4999999999999997E-2</c:v>
                </c:pt>
                <c:pt idx="19">
                  <c:v>2.5000000000000001E-2</c:v>
                </c:pt>
                <c:pt idx="20">
                  <c:v>0</c:v>
                </c:pt>
                <c:pt idx="21">
                  <c:v>0.1</c:v>
                </c:pt>
                <c:pt idx="22">
                  <c:v>2.5000000000000001E-2</c:v>
                </c:pt>
                <c:pt idx="23">
                  <c:v>0.05</c:v>
                </c:pt>
                <c:pt idx="24">
                  <c:v>2.5000000000000001E-2</c:v>
                </c:pt>
                <c:pt idx="25">
                  <c:v>2.5000000000000001E-2</c:v>
                </c:pt>
                <c:pt idx="26">
                  <c:v>0</c:v>
                </c:pt>
                <c:pt idx="27">
                  <c:v>0.15</c:v>
                </c:pt>
                <c:pt idx="28">
                  <c:v>7.4999999999999997E-2</c:v>
                </c:pt>
                <c:pt idx="29">
                  <c:v>0</c:v>
                </c:pt>
                <c:pt idx="30">
                  <c:v>0</c:v>
                </c:pt>
                <c:pt idx="31">
                  <c:v>0</c:v>
                </c:pt>
                <c:pt idx="32">
                  <c:v>0</c:v>
                </c:pt>
                <c:pt idx="33">
                  <c:v>0</c:v>
                </c:pt>
                <c:pt idx="34">
                  <c:v>0</c:v>
                </c:pt>
              </c:numCache>
            </c:numRef>
          </c:val>
          <c:extLst xmlns:c16r2="http://schemas.microsoft.com/office/drawing/2015/06/chart">
            <c:ext xmlns:c16="http://schemas.microsoft.com/office/drawing/2014/chart" uri="{C3380CC4-5D6E-409C-BE32-E72D297353CC}">
              <c16:uniqueId val="{00000003-655A-C847-91BF-31AD367A703B}"/>
            </c:ext>
          </c:extLst>
        </c:ser>
        <c:ser>
          <c:idx val="0"/>
          <c:order val="3"/>
          <c:spPr>
            <a:solidFill>
              <a:srgbClr val="FF7E7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DATA!$A$5:$A$39</c:f>
              <c:numCache>
                <c:formatCode>General</c:formatCode>
                <c:ptCount val="35"/>
              </c:numCache>
            </c:numRef>
          </c:cat>
          <c:val>
            <c:numRef>
              <c:f>DATA!$AT$5:$AT$39</c:f>
              <c:numCache>
                <c:formatCode>0.00%</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0.125</c:v>
                </c:pt>
                <c:pt idx="16">
                  <c:v>0</c:v>
                </c:pt>
                <c:pt idx="17">
                  <c:v>0</c:v>
                </c:pt>
                <c:pt idx="18">
                  <c:v>0</c:v>
                </c:pt>
                <c:pt idx="19">
                  <c:v>0</c:v>
                </c:pt>
                <c:pt idx="20">
                  <c:v>0</c:v>
                </c:pt>
                <c:pt idx="21">
                  <c:v>0</c:v>
                </c:pt>
                <c:pt idx="22">
                  <c:v>0</c:v>
                </c:pt>
                <c:pt idx="23">
                  <c:v>0</c:v>
                </c:pt>
                <c:pt idx="24">
                  <c:v>0</c:v>
                </c:pt>
                <c:pt idx="25">
                  <c:v>0</c:v>
                </c:pt>
                <c:pt idx="26">
                  <c:v>0</c:v>
                </c:pt>
                <c:pt idx="27">
                  <c:v>0.125</c:v>
                </c:pt>
                <c:pt idx="28">
                  <c:v>0</c:v>
                </c:pt>
                <c:pt idx="29">
                  <c:v>0</c:v>
                </c:pt>
                <c:pt idx="30">
                  <c:v>0</c:v>
                </c:pt>
                <c:pt idx="31">
                  <c:v>0</c:v>
                </c:pt>
                <c:pt idx="32">
                  <c:v>0</c:v>
                </c:pt>
                <c:pt idx="33">
                  <c:v>0</c:v>
                </c:pt>
                <c:pt idx="34">
                  <c:v>0</c:v>
                </c:pt>
              </c:numCache>
            </c:numRef>
          </c:val>
          <c:extLst xmlns:c16r2="http://schemas.microsoft.com/office/drawing/2015/06/chart">
            <c:ext xmlns:c16="http://schemas.microsoft.com/office/drawing/2014/chart" uri="{C3380CC4-5D6E-409C-BE32-E72D297353CC}">
              <c16:uniqueId val="{00000004-655A-C847-91BF-31AD367A703B}"/>
            </c:ext>
          </c:extLst>
        </c:ser>
        <c:dLbls>
          <c:dLblPos val="ctr"/>
          <c:showLegendKey val="0"/>
          <c:showVal val="1"/>
          <c:showCatName val="0"/>
          <c:showSerName val="0"/>
          <c:showPercent val="0"/>
          <c:showBubbleSize val="0"/>
        </c:dLbls>
        <c:gapWidth val="50"/>
        <c:overlap val="100"/>
        <c:axId val="1362755344"/>
        <c:axId val="1362761328"/>
      </c:barChart>
      <c:catAx>
        <c:axId val="13627553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fr-FR"/>
          </a:p>
        </c:txPr>
        <c:crossAx val="1362761328"/>
        <c:crosses val="autoZero"/>
        <c:auto val="1"/>
        <c:lblAlgn val="ctr"/>
        <c:lblOffset val="100"/>
        <c:noMultiLvlLbl val="0"/>
      </c:catAx>
      <c:valAx>
        <c:axId val="1362761328"/>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800" b="1" i="0" u="none" strike="noStrike" kern="1200" baseline="0">
                <a:solidFill>
                  <a:schemeClr val="tx1">
                    <a:lumMod val="65000"/>
                    <a:lumOff val="35000"/>
                  </a:schemeClr>
                </a:solidFill>
                <a:latin typeface="+mn-lt"/>
                <a:ea typeface="+mn-ea"/>
                <a:cs typeface="+mn-cs"/>
              </a:defRPr>
            </a:pPr>
            <a:endParaRPr lang="fr-FR"/>
          </a:p>
        </c:txPr>
        <c:crossAx val="136275534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oneCellAnchor>
    <xdr:from>
      <xdr:col>1</xdr:col>
      <xdr:colOff>9525</xdr:colOff>
      <xdr:row>15</xdr:row>
      <xdr:rowOff>74247</xdr:rowOff>
    </xdr:from>
    <xdr:ext cx="12944475" cy="7591425"/>
    <xdr:pic>
      <xdr:nvPicPr>
        <xdr:cNvPr id="2" name="image1.png">
          <a:extLst>
            <a:ext uri="{FF2B5EF4-FFF2-40B4-BE49-F238E27FC236}">
              <a16:creationId xmlns:a16="http://schemas.microsoft.com/office/drawing/2014/main" xmlns="" id="{9FB890DB-D757-2943-AA32-12EF71085DF7}"/>
            </a:ext>
          </a:extLst>
        </xdr:cNvPr>
        <xdr:cNvPicPr preferRelativeResize="0"/>
      </xdr:nvPicPr>
      <xdr:blipFill>
        <a:blip xmlns:r="http://schemas.openxmlformats.org/officeDocument/2006/relationships" r:embed="rId1" cstate="print"/>
        <a:stretch>
          <a:fillRect/>
        </a:stretch>
      </xdr:blipFill>
      <xdr:spPr>
        <a:xfrm>
          <a:off x="830140" y="3200401"/>
          <a:ext cx="12944475" cy="75914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xdr:from>
      <xdr:col>1</xdr:col>
      <xdr:colOff>603248</xdr:colOff>
      <xdr:row>1</xdr:row>
      <xdr:rowOff>6348</xdr:rowOff>
    </xdr:from>
    <xdr:to>
      <xdr:col>27</xdr:col>
      <xdr:colOff>372241</xdr:colOff>
      <xdr:row>89</xdr:row>
      <xdr:rowOff>123902</xdr:rowOff>
    </xdr:to>
    <xdr:graphicFrame macro="">
      <xdr:nvGraphicFramePr>
        <xdr:cNvPr id="3" name="Graphique 2">
          <a:extLst>
            <a:ext uri="{FF2B5EF4-FFF2-40B4-BE49-F238E27FC236}">
              <a16:creationId xmlns:a16="http://schemas.microsoft.com/office/drawing/2014/main" xmlns="" id="{D195304F-9CB5-EE50-44C2-B6AEAB4B104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571500</xdr:colOff>
      <xdr:row>0</xdr:row>
      <xdr:rowOff>0</xdr:rowOff>
    </xdr:from>
    <xdr:to>
      <xdr:col>26</xdr:col>
      <xdr:colOff>381000</xdr:colOff>
      <xdr:row>71</xdr:row>
      <xdr:rowOff>43793</xdr:rowOff>
    </xdr:to>
    <xdr:graphicFrame macro="">
      <xdr:nvGraphicFramePr>
        <xdr:cNvPr id="3" name="Graphique 2">
          <a:extLst>
            <a:ext uri="{FF2B5EF4-FFF2-40B4-BE49-F238E27FC236}">
              <a16:creationId xmlns:a16="http://schemas.microsoft.com/office/drawing/2014/main" xmlns="" id="{A5B5B7B5-17D0-3B0A-E970-FAB70D38D66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1000"/>
  <sheetViews>
    <sheetView zoomScale="65" workbookViewId="0">
      <selection activeCell="B2" sqref="B2:S15"/>
    </sheetView>
  </sheetViews>
  <sheetFormatPr baseColWidth="10" defaultColWidth="14.44140625" defaultRowHeight="15" customHeight="1"/>
  <cols>
    <col min="1" max="26" width="10.6640625" style="1" customWidth="1"/>
    <col min="27" max="16384" width="14.44140625" style="1"/>
  </cols>
  <sheetData>
    <row r="2" spans="2:19" ht="15" customHeight="1">
      <c r="B2" s="36" t="s">
        <v>0</v>
      </c>
      <c r="C2" s="37"/>
      <c r="D2" s="37"/>
      <c r="E2" s="37"/>
      <c r="F2" s="37"/>
      <c r="G2" s="37"/>
      <c r="H2" s="37"/>
      <c r="I2" s="37"/>
      <c r="J2" s="37"/>
      <c r="K2" s="37"/>
      <c r="L2" s="37"/>
      <c r="M2" s="37"/>
      <c r="N2" s="37"/>
      <c r="O2" s="37"/>
      <c r="P2" s="37"/>
      <c r="Q2" s="37"/>
      <c r="R2" s="37"/>
      <c r="S2" s="37"/>
    </row>
    <row r="3" spans="2:19" ht="15" customHeight="1">
      <c r="B3" s="37"/>
      <c r="C3" s="37"/>
      <c r="D3" s="37"/>
      <c r="E3" s="37"/>
      <c r="F3" s="37"/>
      <c r="G3" s="37"/>
      <c r="H3" s="37"/>
      <c r="I3" s="37"/>
      <c r="J3" s="37"/>
      <c r="K3" s="37"/>
      <c r="L3" s="37"/>
      <c r="M3" s="37"/>
      <c r="N3" s="37"/>
      <c r="O3" s="37"/>
      <c r="P3" s="37"/>
      <c r="Q3" s="37"/>
      <c r="R3" s="37"/>
      <c r="S3" s="37"/>
    </row>
    <row r="4" spans="2:19" ht="15" customHeight="1">
      <c r="B4" s="37"/>
      <c r="C4" s="37"/>
      <c r="D4" s="37"/>
      <c r="E4" s="37"/>
      <c r="F4" s="37"/>
      <c r="G4" s="37"/>
      <c r="H4" s="37"/>
      <c r="I4" s="37"/>
      <c r="J4" s="37"/>
      <c r="K4" s="37"/>
      <c r="L4" s="37"/>
      <c r="M4" s="37"/>
      <c r="N4" s="37"/>
      <c r="O4" s="37"/>
      <c r="P4" s="37"/>
      <c r="Q4" s="37"/>
      <c r="R4" s="37"/>
      <c r="S4" s="37"/>
    </row>
    <row r="5" spans="2:19" ht="15" customHeight="1">
      <c r="B5" s="37"/>
      <c r="C5" s="37"/>
      <c r="D5" s="37"/>
      <c r="E5" s="37"/>
      <c r="F5" s="37"/>
      <c r="G5" s="37"/>
      <c r="H5" s="37"/>
      <c r="I5" s="37"/>
      <c r="J5" s="37"/>
      <c r="K5" s="37"/>
      <c r="L5" s="37"/>
      <c r="M5" s="37"/>
      <c r="N5" s="37"/>
      <c r="O5" s="37"/>
      <c r="P5" s="37"/>
      <c r="Q5" s="37"/>
      <c r="R5" s="37"/>
      <c r="S5" s="37"/>
    </row>
    <row r="6" spans="2:19" ht="15" customHeight="1">
      <c r="B6" s="37"/>
      <c r="C6" s="37"/>
      <c r="D6" s="37"/>
      <c r="E6" s="37"/>
      <c r="F6" s="37"/>
      <c r="G6" s="37"/>
      <c r="H6" s="37"/>
      <c r="I6" s="37"/>
      <c r="J6" s="37"/>
      <c r="K6" s="37"/>
      <c r="L6" s="37"/>
      <c r="M6" s="37"/>
      <c r="N6" s="37"/>
      <c r="O6" s="37"/>
      <c r="P6" s="37"/>
      <c r="Q6" s="37"/>
      <c r="R6" s="37"/>
      <c r="S6" s="37"/>
    </row>
    <row r="7" spans="2:19" ht="15" customHeight="1">
      <c r="B7" s="37"/>
      <c r="C7" s="37"/>
      <c r="D7" s="37"/>
      <c r="E7" s="37"/>
      <c r="F7" s="37"/>
      <c r="G7" s="37"/>
      <c r="H7" s="37"/>
      <c r="I7" s="37"/>
      <c r="J7" s="37"/>
      <c r="K7" s="37"/>
      <c r="L7" s="37"/>
      <c r="M7" s="37"/>
      <c r="N7" s="37"/>
      <c r="O7" s="37"/>
      <c r="P7" s="37"/>
      <c r="Q7" s="37"/>
      <c r="R7" s="37"/>
      <c r="S7" s="37"/>
    </row>
    <row r="8" spans="2:19" ht="15" customHeight="1">
      <c r="B8" s="37"/>
      <c r="C8" s="37"/>
      <c r="D8" s="37"/>
      <c r="E8" s="37"/>
      <c r="F8" s="37"/>
      <c r="G8" s="37"/>
      <c r="H8" s="37"/>
      <c r="I8" s="37"/>
      <c r="J8" s="37"/>
      <c r="K8" s="37"/>
      <c r="L8" s="37"/>
      <c r="M8" s="37"/>
      <c r="N8" s="37"/>
      <c r="O8" s="37"/>
      <c r="P8" s="37"/>
      <c r="Q8" s="37"/>
      <c r="R8" s="37"/>
      <c r="S8" s="37"/>
    </row>
    <row r="9" spans="2:19" ht="15" customHeight="1">
      <c r="B9" s="37"/>
      <c r="C9" s="37"/>
      <c r="D9" s="37"/>
      <c r="E9" s="37"/>
      <c r="F9" s="37"/>
      <c r="G9" s="37"/>
      <c r="H9" s="37"/>
      <c r="I9" s="37"/>
      <c r="J9" s="37"/>
      <c r="K9" s="37"/>
      <c r="L9" s="37"/>
      <c r="M9" s="37"/>
      <c r="N9" s="37"/>
      <c r="O9" s="37"/>
      <c r="P9" s="37"/>
      <c r="Q9" s="37"/>
      <c r="R9" s="37"/>
      <c r="S9" s="37"/>
    </row>
    <row r="10" spans="2:19" ht="15" customHeight="1">
      <c r="B10" s="37"/>
      <c r="C10" s="37"/>
      <c r="D10" s="37"/>
      <c r="E10" s="37"/>
      <c r="F10" s="37"/>
      <c r="G10" s="37"/>
      <c r="H10" s="37"/>
      <c r="I10" s="37"/>
      <c r="J10" s="37"/>
      <c r="K10" s="37"/>
      <c r="L10" s="37"/>
      <c r="M10" s="37"/>
      <c r="N10" s="37"/>
      <c r="O10" s="37"/>
      <c r="P10" s="37"/>
      <c r="Q10" s="37"/>
      <c r="R10" s="37"/>
      <c r="S10" s="37"/>
    </row>
    <row r="11" spans="2:19" ht="15" customHeight="1">
      <c r="B11" s="37"/>
      <c r="C11" s="37"/>
      <c r="D11" s="37"/>
      <c r="E11" s="37"/>
      <c r="F11" s="37"/>
      <c r="G11" s="37"/>
      <c r="H11" s="37"/>
      <c r="I11" s="37"/>
      <c r="J11" s="37"/>
      <c r="K11" s="37"/>
      <c r="L11" s="37"/>
      <c r="M11" s="37"/>
      <c r="N11" s="37"/>
      <c r="O11" s="37"/>
      <c r="P11" s="37"/>
      <c r="Q11" s="37"/>
      <c r="R11" s="37"/>
      <c r="S11" s="37"/>
    </row>
    <row r="12" spans="2:19" ht="15" customHeight="1">
      <c r="B12" s="37"/>
      <c r="C12" s="37"/>
      <c r="D12" s="37"/>
      <c r="E12" s="37"/>
      <c r="F12" s="37"/>
      <c r="G12" s="37"/>
      <c r="H12" s="37"/>
      <c r="I12" s="37"/>
      <c r="J12" s="37"/>
      <c r="K12" s="37"/>
      <c r="L12" s="37"/>
      <c r="M12" s="37"/>
      <c r="N12" s="37"/>
      <c r="O12" s="37"/>
      <c r="P12" s="37"/>
      <c r="Q12" s="37"/>
      <c r="R12" s="37"/>
      <c r="S12" s="37"/>
    </row>
    <row r="13" spans="2:19" ht="15" customHeight="1">
      <c r="B13" s="37"/>
      <c r="C13" s="37"/>
      <c r="D13" s="37"/>
      <c r="E13" s="37"/>
      <c r="F13" s="37"/>
      <c r="G13" s="37"/>
      <c r="H13" s="37"/>
      <c r="I13" s="37"/>
      <c r="J13" s="37"/>
      <c r="K13" s="37"/>
      <c r="L13" s="37"/>
      <c r="M13" s="37"/>
      <c r="N13" s="37"/>
      <c r="O13" s="37"/>
      <c r="P13" s="37"/>
      <c r="Q13" s="37"/>
      <c r="R13" s="37"/>
      <c r="S13" s="37"/>
    </row>
    <row r="14" spans="2:19" ht="15" customHeight="1">
      <c r="B14" s="37"/>
      <c r="C14" s="37"/>
      <c r="D14" s="37"/>
      <c r="E14" s="37"/>
      <c r="F14" s="37"/>
      <c r="G14" s="37"/>
      <c r="H14" s="37"/>
      <c r="I14" s="37"/>
      <c r="J14" s="37"/>
      <c r="K14" s="37"/>
      <c r="L14" s="37"/>
      <c r="M14" s="37"/>
      <c r="N14" s="37"/>
      <c r="O14" s="37"/>
      <c r="P14" s="37"/>
      <c r="Q14" s="37"/>
      <c r="R14" s="37"/>
      <c r="S14" s="37"/>
    </row>
    <row r="15" spans="2:19" ht="30" customHeight="1">
      <c r="B15" s="37"/>
      <c r="C15" s="37"/>
      <c r="D15" s="37"/>
      <c r="E15" s="37"/>
      <c r="F15" s="37"/>
      <c r="G15" s="37"/>
      <c r="H15" s="37"/>
      <c r="I15" s="37"/>
      <c r="J15" s="37"/>
      <c r="K15" s="37"/>
      <c r="L15" s="37"/>
      <c r="M15" s="37"/>
      <c r="N15" s="37"/>
      <c r="O15" s="37"/>
      <c r="P15" s="37"/>
      <c r="Q15" s="37"/>
      <c r="R15" s="37"/>
      <c r="S15" s="37"/>
    </row>
    <row r="16" spans="2:19">
      <c r="B16" s="2"/>
      <c r="C16" s="2"/>
      <c r="D16" s="2"/>
      <c r="E16" s="2"/>
      <c r="F16" s="2"/>
      <c r="G16" s="2"/>
      <c r="H16" s="2"/>
      <c r="I16" s="2"/>
      <c r="J16" s="2"/>
      <c r="K16" s="2"/>
      <c r="L16" s="2"/>
      <c r="M16" s="2"/>
      <c r="N16" s="2"/>
      <c r="O16" s="2"/>
      <c r="P16" s="2"/>
    </row>
    <row r="17" spans="2:16">
      <c r="B17" s="2"/>
      <c r="C17" s="2"/>
      <c r="D17" s="2"/>
      <c r="E17" s="2"/>
      <c r="F17" s="2"/>
      <c r="G17" s="2"/>
      <c r="H17" s="2"/>
      <c r="I17" s="2"/>
      <c r="J17" s="2"/>
      <c r="K17" s="2"/>
      <c r="L17" s="2"/>
      <c r="M17" s="2"/>
      <c r="N17" s="2"/>
      <c r="O17" s="2"/>
      <c r="P17" s="2"/>
    </row>
    <row r="18" spans="2:16">
      <c r="B18" s="2"/>
      <c r="C18" s="2"/>
      <c r="D18" s="2"/>
      <c r="E18" s="2"/>
      <c r="F18" s="2"/>
      <c r="G18" s="2"/>
      <c r="H18" s="2"/>
      <c r="I18" s="2"/>
      <c r="J18" s="2"/>
      <c r="K18" s="2"/>
      <c r="L18" s="2"/>
      <c r="M18" s="2"/>
      <c r="N18" s="2"/>
      <c r="O18" s="2"/>
      <c r="P18" s="2"/>
    </row>
    <row r="19" spans="2:16">
      <c r="B19" s="2"/>
      <c r="C19" s="2"/>
      <c r="D19" s="2"/>
      <c r="E19" s="2"/>
      <c r="F19" s="2"/>
      <c r="G19" s="2"/>
      <c r="H19" s="2"/>
      <c r="I19" s="2"/>
      <c r="J19" s="2"/>
      <c r="K19" s="2"/>
      <c r="L19" s="2"/>
      <c r="M19" s="2"/>
      <c r="N19" s="2"/>
      <c r="O19" s="2"/>
      <c r="P19" s="2"/>
    </row>
    <row r="20" spans="2:16">
      <c r="B20" s="2"/>
      <c r="C20" s="2"/>
      <c r="D20" s="2"/>
      <c r="E20" s="2"/>
      <c r="F20" s="2"/>
      <c r="G20" s="2"/>
      <c r="H20" s="2"/>
      <c r="I20" s="2"/>
      <c r="J20" s="2"/>
      <c r="K20" s="2"/>
      <c r="L20" s="2"/>
      <c r="M20" s="2"/>
      <c r="N20" s="2"/>
      <c r="O20" s="2"/>
      <c r="P20" s="2"/>
    </row>
    <row r="21" spans="2:16" ht="15.75" customHeight="1">
      <c r="B21" s="2"/>
      <c r="C21" s="2"/>
      <c r="D21" s="2"/>
      <c r="E21" s="2"/>
      <c r="F21" s="2"/>
      <c r="G21" s="2"/>
      <c r="H21" s="2"/>
      <c r="I21" s="2"/>
      <c r="J21" s="2"/>
      <c r="K21" s="2"/>
      <c r="L21" s="2"/>
      <c r="M21" s="2"/>
      <c r="N21" s="2"/>
      <c r="O21" s="2"/>
      <c r="P21" s="2"/>
    </row>
    <row r="22" spans="2:16" ht="15.75" customHeight="1">
      <c r="B22" s="2"/>
      <c r="C22" s="2"/>
      <c r="D22" s="2"/>
      <c r="E22" s="2"/>
      <c r="F22" s="2"/>
      <c r="G22" s="2"/>
      <c r="H22" s="2"/>
      <c r="I22" s="2"/>
      <c r="J22" s="2"/>
      <c r="K22" s="2"/>
      <c r="L22" s="2"/>
      <c r="M22" s="2"/>
      <c r="N22" s="2"/>
      <c r="O22" s="2"/>
      <c r="P22" s="2"/>
    </row>
    <row r="23" spans="2:16" ht="15.75" customHeight="1">
      <c r="B23" s="2"/>
      <c r="C23" s="2"/>
      <c r="D23" s="2"/>
      <c r="E23" s="2"/>
      <c r="F23" s="2"/>
      <c r="G23" s="2"/>
      <c r="H23" s="2"/>
      <c r="I23" s="2"/>
      <c r="J23" s="2"/>
      <c r="K23" s="2"/>
      <c r="L23" s="2"/>
      <c r="M23" s="2"/>
      <c r="N23" s="2"/>
      <c r="O23" s="2"/>
      <c r="P23" s="2"/>
    </row>
    <row r="24" spans="2:16" ht="15.75" customHeight="1">
      <c r="B24" s="2"/>
      <c r="C24" s="2"/>
      <c r="D24" s="2"/>
      <c r="E24" s="2"/>
      <c r="F24" s="2"/>
      <c r="G24" s="2"/>
      <c r="H24" s="2"/>
      <c r="I24" s="2"/>
      <c r="J24" s="2"/>
      <c r="K24" s="2"/>
      <c r="L24" s="2"/>
      <c r="M24" s="2"/>
      <c r="N24" s="2"/>
      <c r="O24" s="2"/>
      <c r="P24" s="2"/>
    </row>
    <row r="25" spans="2:16" ht="15.75" customHeight="1">
      <c r="B25" s="2"/>
      <c r="C25" s="2"/>
      <c r="D25" s="2"/>
      <c r="E25" s="2"/>
      <c r="F25" s="2"/>
      <c r="G25" s="2"/>
      <c r="H25" s="2"/>
      <c r="I25" s="2"/>
      <c r="J25" s="2"/>
      <c r="K25" s="2"/>
      <c r="L25" s="2"/>
      <c r="M25" s="2"/>
      <c r="N25" s="2"/>
      <c r="O25" s="2"/>
      <c r="P25" s="2"/>
    </row>
    <row r="26" spans="2:16" ht="15.75" customHeight="1">
      <c r="B26" s="2"/>
      <c r="C26" s="2"/>
      <c r="D26" s="2"/>
      <c r="E26" s="2"/>
      <c r="F26" s="2"/>
      <c r="G26" s="2"/>
      <c r="H26" s="2"/>
      <c r="I26" s="2"/>
      <c r="J26" s="2"/>
      <c r="K26" s="2"/>
      <c r="L26" s="2"/>
      <c r="M26" s="2"/>
      <c r="N26" s="2"/>
      <c r="O26" s="2"/>
      <c r="P26" s="2"/>
    </row>
    <row r="27" spans="2:16" ht="15.75" customHeight="1">
      <c r="B27" s="2"/>
      <c r="C27" s="2"/>
      <c r="D27" s="2"/>
      <c r="E27" s="2"/>
      <c r="F27" s="2"/>
      <c r="G27" s="2"/>
      <c r="H27" s="2"/>
      <c r="I27" s="2"/>
      <c r="J27" s="2"/>
      <c r="K27" s="2"/>
      <c r="L27" s="2"/>
      <c r="M27" s="2"/>
      <c r="N27" s="2"/>
      <c r="O27" s="2"/>
      <c r="P27" s="2"/>
    </row>
    <row r="28" spans="2:16" ht="15.75" customHeight="1">
      <c r="B28" s="2"/>
      <c r="C28" s="2"/>
      <c r="D28" s="2"/>
      <c r="E28" s="2"/>
      <c r="F28" s="2"/>
      <c r="G28" s="2"/>
      <c r="H28" s="2"/>
      <c r="I28" s="2"/>
      <c r="J28" s="2"/>
      <c r="K28" s="2"/>
      <c r="L28" s="2"/>
      <c r="M28" s="2"/>
      <c r="N28" s="2"/>
      <c r="O28" s="2"/>
      <c r="P28" s="2"/>
    </row>
    <row r="29" spans="2:16" ht="15.75" customHeight="1">
      <c r="B29" s="2"/>
      <c r="C29" s="2"/>
      <c r="D29" s="2"/>
      <c r="E29" s="2"/>
      <c r="F29" s="2"/>
      <c r="G29" s="2"/>
      <c r="H29" s="2"/>
      <c r="I29" s="2"/>
      <c r="J29" s="2"/>
      <c r="K29" s="2"/>
      <c r="L29" s="2"/>
      <c r="M29" s="2"/>
      <c r="N29" s="2"/>
      <c r="O29" s="2"/>
      <c r="P29" s="2"/>
    </row>
    <row r="30" spans="2:16" ht="15.75" customHeight="1">
      <c r="B30" s="2"/>
      <c r="C30" s="2"/>
      <c r="D30" s="2"/>
      <c r="E30" s="2"/>
      <c r="F30" s="2"/>
      <c r="G30" s="2"/>
      <c r="H30" s="2"/>
      <c r="I30" s="2"/>
      <c r="J30" s="2"/>
      <c r="K30" s="2"/>
      <c r="L30" s="2"/>
      <c r="M30" s="2"/>
      <c r="N30" s="2"/>
      <c r="O30" s="2"/>
      <c r="P30" s="2"/>
    </row>
    <row r="31" spans="2:16" ht="15.75" customHeight="1"/>
    <row r="32" spans="2:1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2:S15"/>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45"/>
  <sheetViews>
    <sheetView showGridLines="0" tabSelected="1" zoomScale="50" zoomScaleNormal="50" workbookViewId="0">
      <pane xSplit="1" topLeftCell="B1" activePane="topRight" state="frozen"/>
      <selection pane="topRight" activeCell="A21" sqref="A21:B21"/>
    </sheetView>
  </sheetViews>
  <sheetFormatPr baseColWidth="10" defaultColWidth="10.77734375" defaultRowHeight="15"/>
  <cols>
    <col min="1" max="1" width="23.33203125" style="3" customWidth="1"/>
    <col min="2" max="2" width="28.109375" style="3" customWidth="1"/>
    <col min="3" max="3" width="8.33203125" style="4" bestFit="1" customWidth="1"/>
    <col min="4" max="4" width="7.77734375" style="4" bestFit="1" customWidth="1"/>
    <col min="5" max="5" width="7.6640625" style="4" bestFit="1" customWidth="1"/>
    <col min="6" max="6" width="7.77734375" style="4" bestFit="1" customWidth="1"/>
    <col min="7" max="7" width="11.109375" style="4" bestFit="1" customWidth="1"/>
    <col min="8" max="8" width="10" style="4" bestFit="1" customWidth="1"/>
    <col min="9" max="12" width="8.33203125" style="4" customWidth="1"/>
    <col min="13" max="14" width="8.33203125" style="3" customWidth="1"/>
    <col min="15" max="18" width="8.33203125" style="35" bestFit="1" customWidth="1"/>
    <col min="19" max="25" width="8.33203125" style="3" customWidth="1"/>
    <col min="26" max="33" width="8.33203125" style="3" bestFit="1" customWidth="1"/>
    <col min="34" max="37" width="9" style="3" bestFit="1" customWidth="1"/>
    <col min="38" max="38" width="10.33203125" style="3" customWidth="1"/>
    <col min="39" max="39" width="11.33203125" style="3" customWidth="1"/>
    <col min="40" max="41" width="10.33203125" style="3" customWidth="1"/>
    <col min="42" max="42" width="9.44140625" style="3" customWidth="1"/>
    <col min="43" max="46" width="10.77734375" style="3"/>
    <col min="47" max="47" width="0" style="3" hidden="1" customWidth="1"/>
    <col min="48" max="16384" width="10.77734375" style="3"/>
  </cols>
  <sheetData>
    <row r="1" spans="1:48" s="4" customFormat="1" ht="24" customHeight="1">
      <c r="A1" s="14" t="s">
        <v>30</v>
      </c>
      <c r="B1" s="13" t="s">
        <v>103</v>
      </c>
      <c r="C1" s="83" t="s">
        <v>37</v>
      </c>
      <c r="D1" s="83"/>
      <c r="E1" s="83"/>
      <c r="F1" s="83"/>
      <c r="G1" s="83"/>
      <c r="H1" s="83"/>
      <c r="I1" s="58" t="s">
        <v>41</v>
      </c>
      <c r="J1" s="59"/>
      <c r="K1" s="59"/>
      <c r="L1" s="59"/>
      <c r="M1" s="59"/>
      <c r="N1" s="59"/>
      <c r="O1" s="59"/>
      <c r="P1" s="59"/>
      <c r="Q1" s="59"/>
      <c r="R1" s="60"/>
      <c r="S1" s="44" t="s">
        <v>50</v>
      </c>
      <c r="T1" s="45"/>
      <c r="U1" s="45"/>
      <c r="V1" s="45"/>
      <c r="W1" s="45"/>
      <c r="X1" s="45"/>
      <c r="Y1" s="45"/>
      <c r="Z1" s="45"/>
      <c r="AA1" s="45"/>
      <c r="AB1" s="45"/>
      <c r="AC1" s="45"/>
      <c r="AD1" s="45"/>
      <c r="AE1" s="45"/>
      <c r="AF1" s="45"/>
      <c r="AG1" s="45"/>
      <c r="AH1" s="45"/>
      <c r="AI1" s="45"/>
      <c r="AJ1" s="45"/>
      <c r="AK1" s="45"/>
      <c r="AL1" s="45"/>
      <c r="AM1" s="45"/>
      <c r="AN1" s="45"/>
      <c r="AO1" s="45"/>
      <c r="AP1" s="45"/>
      <c r="AQ1" s="73" t="s">
        <v>31</v>
      </c>
      <c r="AR1" s="25"/>
      <c r="AS1" s="74" t="s">
        <v>32</v>
      </c>
      <c r="AT1" s="75" t="s">
        <v>33</v>
      </c>
      <c r="AU1" s="67" t="s">
        <v>34</v>
      </c>
    </row>
    <row r="2" spans="1:48" s="6" customFormat="1" ht="23.1" customHeight="1">
      <c r="A2" s="14" t="s">
        <v>29</v>
      </c>
      <c r="B2" s="13" t="s">
        <v>104</v>
      </c>
      <c r="C2" s="76" t="s">
        <v>42</v>
      </c>
      <c r="D2" s="77"/>
      <c r="E2" s="77"/>
      <c r="F2" s="78"/>
      <c r="G2" s="7" t="s">
        <v>43</v>
      </c>
      <c r="H2" s="7" t="s">
        <v>44</v>
      </c>
      <c r="I2" s="46" t="s">
        <v>45</v>
      </c>
      <c r="J2" s="47"/>
      <c r="K2" s="48"/>
      <c r="L2" s="46" t="s">
        <v>46</v>
      </c>
      <c r="M2" s="47"/>
      <c r="N2" s="48"/>
      <c r="O2" s="52" t="s">
        <v>49</v>
      </c>
      <c r="P2" s="53"/>
      <c r="Q2" s="53"/>
      <c r="R2" s="54"/>
      <c r="S2" s="41" t="s">
        <v>51</v>
      </c>
      <c r="T2" s="42"/>
      <c r="U2" s="42"/>
      <c r="V2" s="42"/>
      <c r="W2" s="42"/>
      <c r="X2" s="42"/>
      <c r="Y2" s="43"/>
      <c r="Z2" s="41" t="s">
        <v>61</v>
      </c>
      <c r="AA2" s="42"/>
      <c r="AB2" s="42"/>
      <c r="AC2" s="42"/>
      <c r="AD2" s="42"/>
      <c r="AE2" s="42"/>
      <c r="AF2" s="42"/>
      <c r="AG2" s="42"/>
      <c r="AH2" s="42"/>
      <c r="AI2" s="42"/>
      <c r="AJ2" s="42"/>
      <c r="AK2" s="43"/>
      <c r="AL2" s="41" t="s">
        <v>63</v>
      </c>
      <c r="AM2" s="42"/>
      <c r="AN2" s="42"/>
      <c r="AO2" s="42"/>
      <c r="AP2" s="43"/>
      <c r="AQ2" s="73"/>
      <c r="AR2" s="25"/>
      <c r="AS2" s="74"/>
      <c r="AT2" s="75"/>
      <c r="AU2" s="67"/>
    </row>
    <row r="3" spans="1:48" s="8" customFormat="1" ht="126" customHeight="1">
      <c r="A3" s="88" t="s">
        <v>36</v>
      </c>
      <c r="B3" s="89"/>
      <c r="C3" s="79" t="s">
        <v>38</v>
      </c>
      <c r="D3" s="80"/>
      <c r="E3" s="80"/>
      <c r="F3" s="81"/>
      <c r="G3" s="12" t="s">
        <v>39</v>
      </c>
      <c r="H3" s="12" t="s">
        <v>40</v>
      </c>
      <c r="I3" s="49" t="s">
        <v>4</v>
      </c>
      <c r="J3" s="50"/>
      <c r="K3" s="51"/>
      <c r="L3" s="49" t="s">
        <v>47</v>
      </c>
      <c r="M3" s="50"/>
      <c r="N3" s="51"/>
      <c r="O3" s="55" t="s">
        <v>48</v>
      </c>
      <c r="P3" s="56"/>
      <c r="Q3" s="56"/>
      <c r="R3" s="57"/>
      <c r="S3" s="38" t="s">
        <v>54</v>
      </c>
      <c r="T3" s="39"/>
      <c r="U3" s="39"/>
      <c r="V3" s="39"/>
      <c r="W3" s="39"/>
      <c r="X3" s="39"/>
      <c r="Y3" s="40"/>
      <c r="Z3" s="38" t="s">
        <v>62</v>
      </c>
      <c r="AA3" s="39"/>
      <c r="AB3" s="39"/>
      <c r="AC3" s="39"/>
      <c r="AD3" s="39"/>
      <c r="AE3" s="39"/>
      <c r="AF3" s="39"/>
      <c r="AG3" s="39"/>
      <c r="AH3" s="39"/>
      <c r="AI3" s="39"/>
      <c r="AJ3" s="39"/>
      <c r="AK3" s="40"/>
      <c r="AL3" s="38" t="s">
        <v>69</v>
      </c>
      <c r="AM3" s="39"/>
      <c r="AN3" s="39"/>
      <c r="AO3" s="39"/>
      <c r="AP3" s="40"/>
      <c r="AQ3" s="73"/>
      <c r="AR3" s="25"/>
      <c r="AS3" s="74"/>
      <c r="AT3" s="75"/>
      <c r="AU3" s="67"/>
    </row>
    <row r="4" spans="1:48" s="5" customFormat="1" ht="15.75">
      <c r="A4" s="69" t="s">
        <v>35</v>
      </c>
      <c r="B4" s="70"/>
      <c r="C4" s="9" t="s">
        <v>1</v>
      </c>
      <c r="D4" s="9" t="s">
        <v>2</v>
      </c>
      <c r="E4" s="9" t="s">
        <v>3</v>
      </c>
      <c r="F4" s="9" t="s">
        <v>5</v>
      </c>
      <c r="G4" s="9" t="s">
        <v>6</v>
      </c>
      <c r="H4" s="9" t="s">
        <v>7</v>
      </c>
      <c r="I4" s="10" t="s">
        <v>8</v>
      </c>
      <c r="J4" s="10" t="s">
        <v>9</v>
      </c>
      <c r="K4" s="10" t="s">
        <v>10</v>
      </c>
      <c r="L4" s="10" t="s">
        <v>11</v>
      </c>
      <c r="M4" s="10" t="s">
        <v>12</v>
      </c>
      <c r="N4" s="10" t="s">
        <v>13</v>
      </c>
      <c r="O4" s="28" t="s">
        <v>14</v>
      </c>
      <c r="P4" s="28" t="s">
        <v>15</v>
      </c>
      <c r="Q4" s="28" t="s">
        <v>16</v>
      </c>
      <c r="R4" s="28" t="s">
        <v>17</v>
      </c>
      <c r="S4" s="11" t="s">
        <v>52</v>
      </c>
      <c r="T4" s="11" t="s">
        <v>18</v>
      </c>
      <c r="U4" s="11" t="s">
        <v>19</v>
      </c>
      <c r="V4" s="11" t="s">
        <v>20</v>
      </c>
      <c r="W4" s="11" t="s">
        <v>21</v>
      </c>
      <c r="X4" s="11" t="s">
        <v>22</v>
      </c>
      <c r="Y4" s="11" t="s">
        <v>53</v>
      </c>
      <c r="Z4" s="11" t="s">
        <v>23</v>
      </c>
      <c r="AA4" s="11" t="s">
        <v>24</v>
      </c>
      <c r="AB4" s="11" t="s">
        <v>25</v>
      </c>
      <c r="AC4" s="11" t="s">
        <v>26</v>
      </c>
      <c r="AD4" s="11" t="s">
        <v>27</v>
      </c>
      <c r="AE4" s="11" t="s">
        <v>28</v>
      </c>
      <c r="AF4" s="11" t="s">
        <v>55</v>
      </c>
      <c r="AG4" s="11" t="s">
        <v>56</v>
      </c>
      <c r="AH4" s="11" t="s">
        <v>57</v>
      </c>
      <c r="AI4" s="11" t="s">
        <v>58</v>
      </c>
      <c r="AJ4" s="11" t="s">
        <v>59</v>
      </c>
      <c r="AK4" s="11" t="s">
        <v>60</v>
      </c>
      <c r="AL4" s="11" t="s">
        <v>64</v>
      </c>
      <c r="AM4" s="11" t="s">
        <v>65</v>
      </c>
      <c r="AN4" s="11" t="s">
        <v>66</v>
      </c>
      <c r="AO4" s="11" t="s">
        <v>67</v>
      </c>
      <c r="AP4" s="11" t="s">
        <v>68</v>
      </c>
      <c r="AQ4" s="73"/>
      <c r="AR4" s="25"/>
      <c r="AS4" s="74"/>
      <c r="AT4" s="75"/>
      <c r="AU4" s="67"/>
      <c r="AV4" s="5" t="s">
        <v>101</v>
      </c>
    </row>
    <row r="5" spans="1:48">
      <c r="A5" s="71"/>
      <c r="B5" s="72"/>
      <c r="C5" s="15">
        <v>1</v>
      </c>
      <c r="D5" s="15">
        <v>1</v>
      </c>
      <c r="E5" s="15">
        <v>1</v>
      </c>
      <c r="F5" s="15">
        <v>1</v>
      </c>
      <c r="G5" s="15">
        <v>9</v>
      </c>
      <c r="H5" s="15">
        <v>1</v>
      </c>
      <c r="I5" s="15">
        <v>1</v>
      </c>
      <c r="J5" s="15">
        <v>1</v>
      </c>
      <c r="K5" s="15">
        <v>1</v>
      </c>
      <c r="L5" s="15">
        <v>1</v>
      </c>
      <c r="M5" s="16">
        <v>1</v>
      </c>
      <c r="N5" s="16">
        <v>1</v>
      </c>
      <c r="O5" s="29">
        <v>1</v>
      </c>
      <c r="P5" s="29">
        <v>1</v>
      </c>
      <c r="Q5" s="29">
        <v>1</v>
      </c>
      <c r="R5" s="29">
        <v>1</v>
      </c>
      <c r="S5" s="16">
        <v>1</v>
      </c>
      <c r="T5" s="16">
        <v>1</v>
      </c>
      <c r="U5" s="16">
        <v>1</v>
      </c>
      <c r="V5" s="16">
        <v>1</v>
      </c>
      <c r="W5" s="16">
        <v>1</v>
      </c>
      <c r="X5" s="16">
        <v>1</v>
      </c>
      <c r="Y5" s="16">
        <v>1</v>
      </c>
      <c r="Z5" s="16">
        <v>1</v>
      </c>
      <c r="AA5" s="16">
        <v>1</v>
      </c>
      <c r="AB5" s="16">
        <v>1</v>
      </c>
      <c r="AC5" s="16">
        <v>1</v>
      </c>
      <c r="AD5" s="16">
        <v>1</v>
      </c>
      <c r="AE5" s="16">
        <v>1</v>
      </c>
      <c r="AF5" s="16">
        <v>1</v>
      </c>
      <c r="AG5" s="16">
        <v>1</v>
      </c>
      <c r="AH5" s="16">
        <v>1</v>
      </c>
      <c r="AI5" s="16">
        <v>1</v>
      </c>
      <c r="AJ5" s="16">
        <v>1</v>
      </c>
      <c r="AK5" s="16">
        <v>1</v>
      </c>
      <c r="AL5" s="16">
        <v>2</v>
      </c>
      <c r="AM5" s="16">
        <v>2</v>
      </c>
      <c r="AN5" s="16">
        <v>2</v>
      </c>
      <c r="AO5" s="16">
        <v>2</v>
      </c>
      <c r="AP5" s="16">
        <v>2</v>
      </c>
      <c r="AQ5" s="17">
        <f>COUNTIF(C5:AP5,1)/40</f>
        <v>0.85</v>
      </c>
      <c r="AR5" s="17">
        <f>COUNTIF(C5:AP5,2)/40</f>
        <v>0.125</v>
      </c>
      <c r="AS5" s="18">
        <f>COUNTIF(C5:AP5,9)/40</f>
        <v>2.5000000000000001E-2</v>
      </c>
      <c r="AT5" s="19">
        <f>COUNTIF(C5:AP5,0)/40</f>
        <v>0</v>
      </c>
      <c r="AU5" s="20">
        <f>SUM(AQ5:AT5)</f>
        <v>1</v>
      </c>
      <c r="AV5" s="26">
        <f>SUM(AQ5:AT5)</f>
        <v>1</v>
      </c>
    </row>
    <row r="6" spans="1:48">
      <c r="A6" s="61"/>
      <c r="B6" s="62"/>
      <c r="C6" s="15">
        <v>1</v>
      </c>
      <c r="D6" s="15">
        <v>1</v>
      </c>
      <c r="E6" s="15">
        <v>1</v>
      </c>
      <c r="F6" s="15">
        <v>1</v>
      </c>
      <c r="G6" s="15">
        <v>1</v>
      </c>
      <c r="H6" s="15">
        <v>1</v>
      </c>
      <c r="I6" s="15">
        <v>1</v>
      </c>
      <c r="J6" s="15">
        <v>2</v>
      </c>
      <c r="K6" s="15">
        <v>1</v>
      </c>
      <c r="L6" s="15">
        <v>1</v>
      </c>
      <c r="M6" s="16">
        <v>1</v>
      </c>
      <c r="N6" s="16">
        <v>1</v>
      </c>
      <c r="O6" s="29">
        <v>1</v>
      </c>
      <c r="P6" s="29">
        <v>1</v>
      </c>
      <c r="Q6" s="29">
        <v>1</v>
      </c>
      <c r="R6" s="29">
        <v>1</v>
      </c>
      <c r="S6" s="16">
        <v>1</v>
      </c>
      <c r="T6" s="16">
        <v>1</v>
      </c>
      <c r="U6" s="16">
        <v>1</v>
      </c>
      <c r="V6" s="16">
        <v>1</v>
      </c>
      <c r="W6" s="16">
        <v>1</v>
      </c>
      <c r="X6" s="16">
        <v>1</v>
      </c>
      <c r="Y6" s="16">
        <v>1</v>
      </c>
      <c r="Z6" s="16">
        <v>1</v>
      </c>
      <c r="AA6" s="16">
        <v>1</v>
      </c>
      <c r="AB6" s="16">
        <v>1</v>
      </c>
      <c r="AC6" s="16">
        <v>1</v>
      </c>
      <c r="AD6" s="16">
        <v>1</v>
      </c>
      <c r="AE6" s="16">
        <v>1</v>
      </c>
      <c r="AF6" s="16">
        <v>1</v>
      </c>
      <c r="AG6" s="16">
        <v>1</v>
      </c>
      <c r="AH6" s="16">
        <v>1</v>
      </c>
      <c r="AI6" s="16">
        <v>1</v>
      </c>
      <c r="AJ6" s="16">
        <v>1</v>
      </c>
      <c r="AK6" s="16">
        <v>1</v>
      </c>
      <c r="AL6" s="16">
        <v>2</v>
      </c>
      <c r="AM6" s="16">
        <v>2</v>
      </c>
      <c r="AN6" s="16">
        <v>2</v>
      </c>
      <c r="AO6" s="16">
        <v>2</v>
      </c>
      <c r="AP6" s="16">
        <v>2</v>
      </c>
      <c r="AQ6" s="17">
        <f t="shared" ref="AQ6:AQ39" si="0">COUNTIF(C6:AP6,1)/40</f>
        <v>0.85</v>
      </c>
      <c r="AR6" s="17">
        <f t="shared" ref="AR6:AR39" si="1">COUNTIF(C6:AP6,2)/40</f>
        <v>0.15</v>
      </c>
      <c r="AS6" s="18">
        <f t="shared" ref="AS6:AS39" si="2">COUNTIF(C6:AP6,9)/40</f>
        <v>0</v>
      </c>
      <c r="AT6" s="19">
        <f t="shared" ref="AT6:AT39" si="3">COUNTIF(C6:AP6,0)/40</f>
        <v>0</v>
      </c>
      <c r="AU6" s="20">
        <f t="shared" ref="AU6:AU39" si="4">SUM(AQ6:AT6)</f>
        <v>1</v>
      </c>
      <c r="AV6" s="26">
        <f t="shared" ref="AV6:AV39" si="5">SUM(AQ6:AT6)</f>
        <v>1</v>
      </c>
    </row>
    <row r="7" spans="1:48">
      <c r="A7" s="61"/>
      <c r="B7" s="62"/>
      <c r="C7" s="15">
        <v>1</v>
      </c>
      <c r="D7" s="15">
        <v>1</v>
      </c>
      <c r="E7" s="15">
        <v>1</v>
      </c>
      <c r="F7" s="15">
        <v>1</v>
      </c>
      <c r="G7" s="15">
        <v>1</v>
      </c>
      <c r="H7" s="15">
        <v>1</v>
      </c>
      <c r="I7" s="15">
        <v>2</v>
      </c>
      <c r="J7" s="15">
        <v>2</v>
      </c>
      <c r="K7" s="15">
        <v>1</v>
      </c>
      <c r="L7" s="15">
        <v>1</v>
      </c>
      <c r="M7" s="16">
        <v>1</v>
      </c>
      <c r="N7" s="16">
        <v>1</v>
      </c>
      <c r="O7" s="29">
        <v>2</v>
      </c>
      <c r="P7" s="29">
        <v>1</v>
      </c>
      <c r="Q7" s="29">
        <v>1</v>
      </c>
      <c r="R7" s="29">
        <v>1</v>
      </c>
      <c r="S7" s="16">
        <v>1</v>
      </c>
      <c r="T7" s="16">
        <v>1</v>
      </c>
      <c r="U7" s="16">
        <v>1</v>
      </c>
      <c r="V7" s="16">
        <v>1</v>
      </c>
      <c r="W7" s="16">
        <v>1</v>
      </c>
      <c r="X7" s="16">
        <v>1</v>
      </c>
      <c r="Y7" s="16">
        <v>1</v>
      </c>
      <c r="Z7" s="16">
        <v>1</v>
      </c>
      <c r="AA7" s="16">
        <v>1</v>
      </c>
      <c r="AB7" s="16">
        <v>1</v>
      </c>
      <c r="AC7" s="16">
        <v>1</v>
      </c>
      <c r="AD7" s="16">
        <v>1</v>
      </c>
      <c r="AE7" s="16">
        <v>1</v>
      </c>
      <c r="AF7" s="16">
        <v>1</v>
      </c>
      <c r="AG7" s="16">
        <v>1</v>
      </c>
      <c r="AH7" s="16">
        <v>1</v>
      </c>
      <c r="AI7" s="16">
        <v>1</v>
      </c>
      <c r="AJ7" s="16">
        <v>1</v>
      </c>
      <c r="AK7" s="16">
        <v>1</v>
      </c>
      <c r="AL7" s="16" t="s">
        <v>100</v>
      </c>
      <c r="AM7" s="16" t="s">
        <v>100</v>
      </c>
      <c r="AN7" s="16" t="s">
        <v>100</v>
      </c>
      <c r="AO7" s="16" t="s">
        <v>100</v>
      </c>
      <c r="AP7" s="16" t="s">
        <v>100</v>
      </c>
      <c r="AQ7" s="17">
        <f t="shared" si="0"/>
        <v>0.8</v>
      </c>
      <c r="AR7" s="17">
        <f t="shared" si="1"/>
        <v>7.4999999999999997E-2</v>
      </c>
      <c r="AS7" s="18">
        <f t="shared" si="2"/>
        <v>0</v>
      </c>
      <c r="AT7" s="19">
        <f t="shared" si="3"/>
        <v>0</v>
      </c>
      <c r="AU7" s="20">
        <f t="shared" si="4"/>
        <v>0.875</v>
      </c>
      <c r="AV7" s="26">
        <f t="shared" si="5"/>
        <v>0.875</v>
      </c>
    </row>
    <row r="8" spans="1:48">
      <c r="A8" s="61"/>
      <c r="B8" s="62"/>
      <c r="C8" s="15">
        <v>1</v>
      </c>
      <c r="D8" s="15">
        <v>1</v>
      </c>
      <c r="E8" s="15">
        <v>1</v>
      </c>
      <c r="F8" s="15">
        <v>1</v>
      </c>
      <c r="G8" s="15">
        <v>9</v>
      </c>
      <c r="H8" s="15">
        <v>1</v>
      </c>
      <c r="I8" s="15">
        <v>1</v>
      </c>
      <c r="J8" s="15">
        <v>2</v>
      </c>
      <c r="K8" s="15">
        <v>1</v>
      </c>
      <c r="L8" s="15">
        <v>1</v>
      </c>
      <c r="M8" s="16">
        <v>1</v>
      </c>
      <c r="N8" s="16">
        <v>1</v>
      </c>
      <c r="O8" s="29">
        <v>2</v>
      </c>
      <c r="P8" s="29">
        <v>9</v>
      </c>
      <c r="Q8" s="29">
        <v>2</v>
      </c>
      <c r="R8" s="29">
        <v>1</v>
      </c>
      <c r="S8" s="16">
        <v>1</v>
      </c>
      <c r="T8" s="16">
        <v>1</v>
      </c>
      <c r="U8" s="16">
        <v>1</v>
      </c>
      <c r="V8" s="16">
        <v>1</v>
      </c>
      <c r="W8" s="16">
        <v>1</v>
      </c>
      <c r="X8" s="16">
        <v>1</v>
      </c>
      <c r="Y8" s="16">
        <v>1</v>
      </c>
      <c r="Z8" s="16">
        <v>1</v>
      </c>
      <c r="AA8" s="16">
        <v>1</v>
      </c>
      <c r="AB8" s="16">
        <v>1</v>
      </c>
      <c r="AC8" s="16">
        <v>1</v>
      </c>
      <c r="AD8" s="16">
        <v>1</v>
      </c>
      <c r="AE8" s="16">
        <v>1</v>
      </c>
      <c r="AF8" s="16">
        <v>1</v>
      </c>
      <c r="AG8" s="16">
        <v>1</v>
      </c>
      <c r="AH8" s="16">
        <v>1</v>
      </c>
      <c r="AI8" s="16">
        <v>1</v>
      </c>
      <c r="AJ8" s="16">
        <v>1</v>
      </c>
      <c r="AK8" s="16">
        <v>1</v>
      </c>
      <c r="AL8" s="16">
        <v>1</v>
      </c>
      <c r="AM8" s="16">
        <v>1</v>
      </c>
      <c r="AN8" s="16">
        <v>1</v>
      </c>
      <c r="AO8" s="16">
        <v>1</v>
      </c>
      <c r="AP8" s="16">
        <v>1</v>
      </c>
      <c r="AQ8" s="17">
        <f t="shared" si="0"/>
        <v>0.875</v>
      </c>
      <c r="AR8" s="17">
        <f t="shared" si="1"/>
        <v>7.4999999999999997E-2</v>
      </c>
      <c r="AS8" s="18">
        <f t="shared" si="2"/>
        <v>0.05</v>
      </c>
      <c r="AT8" s="19">
        <f t="shared" si="3"/>
        <v>0</v>
      </c>
      <c r="AU8" s="20">
        <f t="shared" si="4"/>
        <v>1</v>
      </c>
      <c r="AV8" s="26">
        <f t="shared" si="5"/>
        <v>1</v>
      </c>
    </row>
    <row r="9" spans="1:48">
      <c r="A9" s="61"/>
      <c r="B9" s="62"/>
      <c r="C9" s="15">
        <v>1</v>
      </c>
      <c r="D9" s="15">
        <v>1</v>
      </c>
      <c r="E9" s="15">
        <v>1</v>
      </c>
      <c r="F9" s="15">
        <v>1</v>
      </c>
      <c r="G9" s="15">
        <v>1</v>
      </c>
      <c r="H9" s="15">
        <v>1</v>
      </c>
      <c r="I9" s="15">
        <v>1</v>
      </c>
      <c r="J9" s="15">
        <v>2</v>
      </c>
      <c r="K9" s="15">
        <v>1</v>
      </c>
      <c r="L9" s="15">
        <v>1</v>
      </c>
      <c r="M9" s="16">
        <v>1</v>
      </c>
      <c r="N9" s="16">
        <v>1</v>
      </c>
      <c r="O9" s="29">
        <v>2</v>
      </c>
      <c r="P9" s="29">
        <v>9</v>
      </c>
      <c r="Q9" s="29">
        <v>1</v>
      </c>
      <c r="R9" s="29">
        <v>1</v>
      </c>
      <c r="S9" s="16">
        <v>1</v>
      </c>
      <c r="T9" s="16">
        <v>1</v>
      </c>
      <c r="U9" s="16">
        <v>1</v>
      </c>
      <c r="V9" s="16">
        <v>1</v>
      </c>
      <c r="W9" s="16">
        <v>1</v>
      </c>
      <c r="X9" s="16">
        <v>1</v>
      </c>
      <c r="Y9" s="16">
        <v>1</v>
      </c>
      <c r="Z9" s="16">
        <v>1</v>
      </c>
      <c r="AA9" s="16">
        <v>1</v>
      </c>
      <c r="AB9" s="16">
        <v>1</v>
      </c>
      <c r="AC9" s="16">
        <v>1</v>
      </c>
      <c r="AD9" s="16">
        <v>1</v>
      </c>
      <c r="AE9" s="16">
        <v>1</v>
      </c>
      <c r="AF9" s="16">
        <v>1</v>
      </c>
      <c r="AG9" s="16">
        <v>1</v>
      </c>
      <c r="AH9" s="16">
        <v>1</v>
      </c>
      <c r="AI9" s="16">
        <v>1</v>
      </c>
      <c r="AJ9" s="16">
        <v>1</v>
      </c>
      <c r="AK9" s="16">
        <v>1</v>
      </c>
      <c r="AL9" s="16">
        <v>1</v>
      </c>
      <c r="AM9" s="16">
        <v>2</v>
      </c>
      <c r="AN9" s="16">
        <v>2</v>
      </c>
      <c r="AO9" s="16">
        <v>2</v>
      </c>
      <c r="AP9" s="16">
        <v>2</v>
      </c>
      <c r="AQ9" s="17">
        <f t="shared" si="0"/>
        <v>0.82499999999999996</v>
      </c>
      <c r="AR9" s="17">
        <f t="shared" si="1"/>
        <v>0.15</v>
      </c>
      <c r="AS9" s="18">
        <f t="shared" si="2"/>
        <v>2.5000000000000001E-2</v>
      </c>
      <c r="AT9" s="19">
        <f t="shared" si="3"/>
        <v>0</v>
      </c>
      <c r="AU9" s="20">
        <f t="shared" si="4"/>
        <v>1</v>
      </c>
      <c r="AV9" s="26">
        <f t="shared" si="5"/>
        <v>1</v>
      </c>
    </row>
    <row r="10" spans="1:48">
      <c r="A10" s="61"/>
      <c r="B10" s="62"/>
      <c r="C10" s="15">
        <v>1</v>
      </c>
      <c r="D10" s="15">
        <v>1</v>
      </c>
      <c r="E10" s="15">
        <v>1</v>
      </c>
      <c r="F10" s="15">
        <v>1</v>
      </c>
      <c r="G10" s="15">
        <v>9</v>
      </c>
      <c r="H10" s="15">
        <v>1</v>
      </c>
      <c r="I10" s="15">
        <v>1</v>
      </c>
      <c r="J10" s="15">
        <v>2</v>
      </c>
      <c r="K10" s="15">
        <v>1</v>
      </c>
      <c r="L10" s="15">
        <v>1</v>
      </c>
      <c r="M10" s="16">
        <v>1</v>
      </c>
      <c r="N10" s="16">
        <v>1</v>
      </c>
      <c r="O10" s="29">
        <v>2</v>
      </c>
      <c r="P10" s="29">
        <v>1</v>
      </c>
      <c r="Q10" s="29">
        <v>2</v>
      </c>
      <c r="R10" s="29">
        <v>1</v>
      </c>
      <c r="S10" s="16">
        <v>1</v>
      </c>
      <c r="T10" s="16">
        <v>1</v>
      </c>
      <c r="U10" s="16">
        <v>1</v>
      </c>
      <c r="V10" s="16">
        <v>1</v>
      </c>
      <c r="W10" s="16">
        <v>1</v>
      </c>
      <c r="X10" s="16">
        <v>1</v>
      </c>
      <c r="Y10" s="16">
        <v>1</v>
      </c>
      <c r="Z10" s="16">
        <v>1</v>
      </c>
      <c r="AA10" s="16">
        <v>1</v>
      </c>
      <c r="AB10" s="16">
        <v>1</v>
      </c>
      <c r="AC10" s="16">
        <v>1</v>
      </c>
      <c r="AD10" s="16">
        <v>1</v>
      </c>
      <c r="AE10" s="16">
        <v>1</v>
      </c>
      <c r="AF10" s="16">
        <v>1</v>
      </c>
      <c r="AG10" s="16">
        <v>1</v>
      </c>
      <c r="AH10" s="16">
        <v>1</v>
      </c>
      <c r="AI10" s="16">
        <v>1</v>
      </c>
      <c r="AJ10" s="16">
        <v>1</v>
      </c>
      <c r="AK10" s="16">
        <v>1</v>
      </c>
      <c r="AL10" s="16">
        <v>1</v>
      </c>
      <c r="AM10" s="16">
        <v>2</v>
      </c>
      <c r="AN10" s="16">
        <v>2</v>
      </c>
      <c r="AO10" s="16">
        <v>2</v>
      </c>
      <c r="AP10" s="16">
        <v>2</v>
      </c>
      <c r="AQ10" s="17">
        <f t="shared" si="0"/>
        <v>0.8</v>
      </c>
      <c r="AR10" s="17">
        <f t="shared" si="1"/>
        <v>0.17499999999999999</v>
      </c>
      <c r="AS10" s="18">
        <f t="shared" si="2"/>
        <v>2.5000000000000001E-2</v>
      </c>
      <c r="AT10" s="19">
        <f t="shared" si="3"/>
        <v>0</v>
      </c>
      <c r="AU10" s="20">
        <f t="shared" si="4"/>
        <v>1</v>
      </c>
      <c r="AV10" s="26">
        <f t="shared" si="5"/>
        <v>1</v>
      </c>
    </row>
    <row r="11" spans="1:48">
      <c r="A11" s="61"/>
      <c r="B11" s="62"/>
      <c r="C11" s="15">
        <v>1</v>
      </c>
      <c r="D11" s="15">
        <v>1</v>
      </c>
      <c r="E11" s="15">
        <v>1</v>
      </c>
      <c r="F11" s="15">
        <v>1</v>
      </c>
      <c r="G11" s="15">
        <v>2</v>
      </c>
      <c r="H11" s="15">
        <v>1</v>
      </c>
      <c r="I11" s="15">
        <v>2</v>
      </c>
      <c r="J11" s="15">
        <v>2</v>
      </c>
      <c r="K11" s="15">
        <v>1</v>
      </c>
      <c r="L11" s="15">
        <v>1</v>
      </c>
      <c r="M11" s="16">
        <v>2</v>
      </c>
      <c r="N11" s="16">
        <v>2</v>
      </c>
      <c r="O11" s="29">
        <v>2</v>
      </c>
      <c r="P11" s="29">
        <v>9</v>
      </c>
      <c r="Q11" s="29">
        <v>2</v>
      </c>
      <c r="R11" s="29">
        <v>1</v>
      </c>
      <c r="S11" s="16">
        <v>1</v>
      </c>
      <c r="T11" s="16">
        <v>1</v>
      </c>
      <c r="U11" s="16">
        <v>1</v>
      </c>
      <c r="V11" s="16">
        <v>1</v>
      </c>
      <c r="W11" s="16">
        <v>1</v>
      </c>
      <c r="X11" s="16">
        <v>1</v>
      </c>
      <c r="Y11" s="16">
        <v>1</v>
      </c>
      <c r="Z11" s="16">
        <v>1</v>
      </c>
      <c r="AA11" s="16">
        <v>1</v>
      </c>
      <c r="AB11" s="16">
        <v>1</v>
      </c>
      <c r="AC11" s="16">
        <v>1</v>
      </c>
      <c r="AD11" s="16">
        <v>1</v>
      </c>
      <c r="AE11" s="16">
        <v>1</v>
      </c>
      <c r="AF11" s="16">
        <v>1</v>
      </c>
      <c r="AG11" s="16">
        <v>1</v>
      </c>
      <c r="AH11" s="16">
        <v>1</v>
      </c>
      <c r="AI11" s="16">
        <v>1</v>
      </c>
      <c r="AJ11" s="16">
        <v>9</v>
      </c>
      <c r="AK11" s="16">
        <v>9</v>
      </c>
      <c r="AL11" s="16" t="s">
        <v>100</v>
      </c>
      <c r="AM11" s="16" t="s">
        <v>105</v>
      </c>
      <c r="AN11" s="16" t="s">
        <v>100</v>
      </c>
      <c r="AO11" s="16" t="s">
        <v>100</v>
      </c>
      <c r="AP11" s="16" t="s">
        <v>105</v>
      </c>
      <c r="AQ11" s="17">
        <f t="shared" si="0"/>
        <v>0.625</v>
      </c>
      <c r="AR11" s="17">
        <f t="shared" si="1"/>
        <v>0.17499999999999999</v>
      </c>
      <c r="AS11" s="18">
        <f t="shared" si="2"/>
        <v>7.4999999999999997E-2</v>
      </c>
      <c r="AT11" s="19">
        <f t="shared" si="3"/>
        <v>0</v>
      </c>
      <c r="AU11" s="20">
        <f t="shared" si="4"/>
        <v>0.875</v>
      </c>
      <c r="AV11" s="26">
        <f t="shared" si="5"/>
        <v>0.875</v>
      </c>
    </row>
    <row r="12" spans="1:48">
      <c r="A12" s="61"/>
      <c r="B12" s="62"/>
      <c r="C12" s="15">
        <v>1</v>
      </c>
      <c r="D12" s="15">
        <v>1</v>
      </c>
      <c r="E12" s="15">
        <v>1</v>
      </c>
      <c r="F12" s="15">
        <v>1</v>
      </c>
      <c r="G12" s="15">
        <v>1</v>
      </c>
      <c r="H12" s="15">
        <v>1</v>
      </c>
      <c r="I12" s="15">
        <v>1</v>
      </c>
      <c r="J12" s="15">
        <v>1</v>
      </c>
      <c r="K12" s="15">
        <v>1</v>
      </c>
      <c r="L12" s="15">
        <v>1</v>
      </c>
      <c r="M12" s="16">
        <v>1</v>
      </c>
      <c r="N12" s="16">
        <v>1</v>
      </c>
      <c r="O12" s="29">
        <v>2</v>
      </c>
      <c r="P12" s="29">
        <v>9</v>
      </c>
      <c r="Q12" s="29">
        <v>2</v>
      </c>
      <c r="R12" s="29">
        <v>1</v>
      </c>
      <c r="S12" s="16">
        <v>1</v>
      </c>
      <c r="T12" s="16">
        <v>1</v>
      </c>
      <c r="U12" s="16">
        <v>1</v>
      </c>
      <c r="V12" s="16">
        <v>1</v>
      </c>
      <c r="W12" s="16">
        <v>1</v>
      </c>
      <c r="X12" s="16">
        <v>1</v>
      </c>
      <c r="Y12" s="16">
        <v>1</v>
      </c>
      <c r="Z12" s="16">
        <v>1</v>
      </c>
      <c r="AA12" s="16">
        <v>1</v>
      </c>
      <c r="AB12" s="16">
        <v>1</v>
      </c>
      <c r="AC12" s="16">
        <v>1</v>
      </c>
      <c r="AD12" s="16">
        <v>1</v>
      </c>
      <c r="AE12" s="16">
        <v>1</v>
      </c>
      <c r="AF12" s="16">
        <v>1</v>
      </c>
      <c r="AG12" s="16">
        <v>1</v>
      </c>
      <c r="AH12" s="16">
        <v>1</v>
      </c>
      <c r="AI12" s="16">
        <v>1</v>
      </c>
      <c r="AJ12" s="16">
        <v>1</v>
      </c>
      <c r="AK12" s="16">
        <v>1</v>
      </c>
      <c r="AL12" s="16">
        <v>1</v>
      </c>
      <c r="AM12" s="16">
        <v>1</v>
      </c>
      <c r="AN12" s="16">
        <v>1</v>
      </c>
      <c r="AO12" s="16">
        <v>1</v>
      </c>
      <c r="AP12" s="16">
        <v>1</v>
      </c>
      <c r="AQ12" s="17">
        <f t="shared" si="0"/>
        <v>0.92500000000000004</v>
      </c>
      <c r="AR12" s="17">
        <f t="shared" si="1"/>
        <v>0.05</v>
      </c>
      <c r="AS12" s="18">
        <f t="shared" si="2"/>
        <v>2.5000000000000001E-2</v>
      </c>
      <c r="AT12" s="19">
        <f t="shared" si="3"/>
        <v>0</v>
      </c>
      <c r="AU12" s="20">
        <f t="shared" si="4"/>
        <v>1</v>
      </c>
      <c r="AV12" s="26">
        <f t="shared" si="5"/>
        <v>1</v>
      </c>
    </row>
    <row r="13" spans="1:48">
      <c r="A13" s="61"/>
      <c r="B13" s="62"/>
      <c r="C13" s="15">
        <v>1</v>
      </c>
      <c r="D13" s="15">
        <v>1</v>
      </c>
      <c r="E13" s="15">
        <v>1</v>
      </c>
      <c r="F13" s="15">
        <v>1</v>
      </c>
      <c r="G13" s="15">
        <v>1</v>
      </c>
      <c r="H13" s="15">
        <v>1</v>
      </c>
      <c r="I13" s="15">
        <v>1</v>
      </c>
      <c r="J13" s="15">
        <v>1</v>
      </c>
      <c r="K13" s="15">
        <v>1</v>
      </c>
      <c r="L13" s="15">
        <v>1</v>
      </c>
      <c r="M13" s="16">
        <v>1</v>
      </c>
      <c r="N13" s="16">
        <v>1</v>
      </c>
      <c r="O13" s="29">
        <v>2</v>
      </c>
      <c r="P13" s="29">
        <v>9</v>
      </c>
      <c r="Q13" s="29">
        <v>2</v>
      </c>
      <c r="R13" s="29">
        <v>9</v>
      </c>
      <c r="S13" s="16">
        <v>1</v>
      </c>
      <c r="T13" s="16">
        <v>1</v>
      </c>
      <c r="U13" s="16">
        <v>1</v>
      </c>
      <c r="V13" s="16">
        <v>1</v>
      </c>
      <c r="W13" s="16">
        <v>1</v>
      </c>
      <c r="X13" s="16">
        <v>1</v>
      </c>
      <c r="Y13" s="16">
        <v>1</v>
      </c>
      <c r="Z13" s="16">
        <v>1</v>
      </c>
      <c r="AA13" s="16">
        <v>1</v>
      </c>
      <c r="AB13" s="16">
        <v>1</v>
      </c>
      <c r="AC13" s="16">
        <v>1</v>
      </c>
      <c r="AD13" s="16">
        <v>1</v>
      </c>
      <c r="AE13" s="16">
        <v>1</v>
      </c>
      <c r="AF13" s="16">
        <v>1</v>
      </c>
      <c r="AG13" s="16">
        <v>1</v>
      </c>
      <c r="AH13" s="16">
        <v>1</v>
      </c>
      <c r="AI13" s="16">
        <v>1</v>
      </c>
      <c r="AJ13" s="16">
        <v>1</v>
      </c>
      <c r="AK13" s="16">
        <v>1</v>
      </c>
      <c r="AL13" s="16">
        <v>2</v>
      </c>
      <c r="AM13" s="16">
        <v>2</v>
      </c>
      <c r="AN13" s="16">
        <v>2</v>
      </c>
      <c r="AO13" s="16">
        <v>2</v>
      </c>
      <c r="AP13" s="16">
        <v>2</v>
      </c>
      <c r="AQ13" s="17">
        <f t="shared" si="0"/>
        <v>0.77500000000000002</v>
      </c>
      <c r="AR13" s="17">
        <f t="shared" si="1"/>
        <v>0.17499999999999999</v>
      </c>
      <c r="AS13" s="18">
        <f t="shared" si="2"/>
        <v>0.05</v>
      </c>
      <c r="AT13" s="19">
        <f t="shared" si="3"/>
        <v>0</v>
      </c>
      <c r="AU13" s="20">
        <f t="shared" si="4"/>
        <v>1</v>
      </c>
      <c r="AV13" s="26">
        <f t="shared" si="5"/>
        <v>1</v>
      </c>
    </row>
    <row r="14" spans="1:48">
      <c r="A14" s="61"/>
      <c r="B14" s="62"/>
      <c r="C14" s="15">
        <v>1</v>
      </c>
      <c r="D14" s="15">
        <v>1</v>
      </c>
      <c r="E14" s="15">
        <v>1</v>
      </c>
      <c r="F14" s="15">
        <v>1</v>
      </c>
      <c r="G14" s="15">
        <v>2</v>
      </c>
      <c r="H14" s="15">
        <v>9</v>
      </c>
      <c r="I14" s="15">
        <v>2</v>
      </c>
      <c r="J14" s="15">
        <v>2</v>
      </c>
      <c r="K14" s="15">
        <v>1</v>
      </c>
      <c r="L14" s="15">
        <v>1</v>
      </c>
      <c r="M14" s="16">
        <v>1</v>
      </c>
      <c r="N14" s="16">
        <v>1</v>
      </c>
      <c r="O14" s="29">
        <v>9</v>
      </c>
      <c r="P14" s="29">
        <v>9</v>
      </c>
      <c r="Q14" s="29">
        <v>9</v>
      </c>
      <c r="R14" s="29">
        <v>9</v>
      </c>
      <c r="S14" s="16">
        <v>1</v>
      </c>
      <c r="T14" s="16">
        <v>1</v>
      </c>
      <c r="U14" s="16">
        <v>1</v>
      </c>
      <c r="V14" s="16">
        <v>1</v>
      </c>
      <c r="W14" s="16">
        <v>1</v>
      </c>
      <c r="X14" s="16">
        <v>1</v>
      </c>
      <c r="Y14" s="16">
        <v>1</v>
      </c>
      <c r="Z14" s="16">
        <v>1</v>
      </c>
      <c r="AA14" s="16">
        <v>1</v>
      </c>
      <c r="AB14" s="16">
        <v>1</v>
      </c>
      <c r="AC14" s="16">
        <v>1</v>
      </c>
      <c r="AD14" s="16">
        <v>1</v>
      </c>
      <c r="AE14" s="16">
        <v>1</v>
      </c>
      <c r="AF14" s="16">
        <v>1</v>
      </c>
      <c r="AG14" s="16">
        <v>1</v>
      </c>
      <c r="AH14" s="16">
        <v>1</v>
      </c>
      <c r="AI14" s="16">
        <v>1</v>
      </c>
      <c r="AJ14" s="16">
        <v>1</v>
      </c>
      <c r="AK14" s="16">
        <v>1</v>
      </c>
      <c r="AL14" s="16">
        <v>2</v>
      </c>
      <c r="AM14" s="16">
        <v>2</v>
      </c>
      <c r="AN14" s="16">
        <v>2</v>
      </c>
      <c r="AO14" s="16">
        <v>2</v>
      </c>
      <c r="AP14" s="16">
        <v>2</v>
      </c>
      <c r="AQ14" s="17">
        <f t="shared" si="0"/>
        <v>0.67500000000000004</v>
      </c>
      <c r="AR14" s="17">
        <f t="shared" si="1"/>
        <v>0.2</v>
      </c>
      <c r="AS14" s="18">
        <f t="shared" si="2"/>
        <v>0.125</v>
      </c>
      <c r="AT14" s="19">
        <f t="shared" si="3"/>
        <v>0</v>
      </c>
      <c r="AU14" s="20">
        <f t="shared" si="4"/>
        <v>1</v>
      </c>
      <c r="AV14" s="26">
        <f t="shared" si="5"/>
        <v>1</v>
      </c>
    </row>
    <row r="15" spans="1:48">
      <c r="A15" s="61"/>
      <c r="B15" s="62"/>
      <c r="C15" s="15">
        <v>9</v>
      </c>
      <c r="D15" s="15">
        <v>1</v>
      </c>
      <c r="E15" s="15">
        <v>1</v>
      </c>
      <c r="F15" s="15">
        <v>1</v>
      </c>
      <c r="G15" s="15">
        <v>1</v>
      </c>
      <c r="H15" s="15">
        <v>1</v>
      </c>
      <c r="I15" s="15">
        <v>2</v>
      </c>
      <c r="J15" s="15">
        <v>2</v>
      </c>
      <c r="K15" s="15">
        <v>1</v>
      </c>
      <c r="L15" s="15">
        <v>1</v>
      </c>
      <c r="M15" s="16">
        <v>1</v>
      </c>
      <c r="N15" s="16">
        <v>1</v>
      </c>
      <c r="O15" s="29">
        <v>2</v>
      </c>
      <c r="P15" s="29">
        <v>9</v>
      </c>
      <c r="Q15" s="29">
        <v>2</v>
      </c>
      <c r="R15" s="29">
        <v>1</v>
      </c>
      <c r="S15" s="16">
        <v>1</v>
      </c>
      <c r="T15" s="16">
        <v>1</v>
      </c>
      <c r="U15" s="16">
        <v>1</v>
      </c>
      <c r="V15" s="16">
        <v>1</v>
      </c>
      <c r="W15" s="16">
        <v>1</v>
      </c>
      <c r="X15" s="16">
        <v>1</v>
      </c>
      <c r="Y15" s="16">
        <v>1</v>
      </c>
      <c r="Z15" s="16">
        <v>1</v>
      </c>
      <c r="AA15" s="16">
        <v>1</v>
      </c>
      <c r="AB15" s="16">
        <v>1</v>
      </c>
      <c r="AC15" s="16">
        <v>1</v>
      </c>
      <c r="AD15" s="16">
        <v>1</v>
      </c>
      <c r="AE15" s="16">
        <v>1</v>
      </c>
      <c r="AF15" s="16">
        <v>1</v>
      </c>
      <c r="AG15" s="16">
        <v>1</v>
      </c>
      <c r="AH15" s="16">
        <v>1</v>
      </c>
      <c r="AI15" s="16">
        <v>1</v>
      </c>
      <c r="AJ15" s="16">
        <v>1</v>
      </c>
      <c r="AK15" s="16">
        <v>1</v>
      </c>
      <c r="AL15" s="16">
        <v>2</v>
      </c>
      <c r="AM15" s="16">
        <v>2</v>
      </c>
      <c r="AN15" s="16">
        <v>2</v>
      </c>
      <c r="AO15" s="16">
        <v>2</v>
      </c>
      <c r="AP15" s="16">
        <v>2</v>
      </c>
      <c r="AQ15" s="17">
        <f t="shared" si="0"/>
        <v>0.72499999999999998</v>
      </c>
      <c r="AR15" s="17">
        <f t="shared" si="1"/>
        <v>0.22500000000000001</v>
      </c>
      <c r="AS15" s="18">
        <f t="shared" si="2"/>
        <v>0.05</v>
      </c>
      <c r="AT15" s="19">
        <f t="shared" si="3"/>
        <v>0</v>
      </c>
      <c r="AU15" s="20">
        <f t="shared" si="4"/>
        <v>1</v>
      </c>
      <c r="AV15" s="26">
        <f t="shared" si="5"/>
        <v>1</v>
      </c>
    </row>
    <row r="16" spans="1:48">
      <c r="A16" s="61"/>
      <c r="B16" s="62"/>
      <c r="C16" s="15">
        <v>1</v>
      </c>
      <c r="D16" s="15">
        <v>1</v>
      </c>
      <c r="E16" s="15">
        <v>1</v>
      </c>
      <c r="F16" s="15">
        <v>1</v>
      </c>
      <c r="G16" s="15">
        <v>9</v>
      </c>
      <c r="H16" s="15">
        <v>9</v>
      </c>
      <c r="I16" s="15">
        <v>1</v>
      </c>
      <c r="J16" s="15">
        <v>1</v>
      </c>
      <c r="K16" s="15">
        <v>1</v>
      </c>
      <c r="L16" s="15">
        <v>1</v>
      </c>
      <c r="M16" s="16">
        <v>1</v>
      </c>
      <c r="N16" s="16">
        <v>1</v>
      </c>
      <c r="O16" s="29">
        <v>1</v>
      </c>
      <c r="P16" s="29">
        <v>9</v>
      </c>
      <c r="Q16" s="29">
        <v>1</v>
      </c>
      <c r="R16" s="29">
        <v>1</v>
      </c>
      <c r="S16" s="16">
        <v>1</v>
      </c>
      <c r="T16" s="16">
        <v>1</v>
      </c>
      <c r="U16" s="16">
        <v>1</v>
      </c>
      <c r="V16" s="16">
        <v>1</v>
      </c>
      <c r="W16" s="16">
        <v>1</v>
      </c>
      <c r="X16" s="16">
        <v>1</v>
      </c>
      <c r="Y16" s="16">
        <v>1</v>
      </c>
      <c r="Z16" s="16">
        <v>1</v>
      </c>
      <c r="AA16" s="16">
        <v>1</v>
      </c>
      <c r="AB16" s="16">
        <v>1</v>
      </c>
      <c r="AC16" s="16">
        <v>1</v>
      </c>
      <c r="AD16" s="16">
        <v>1</v>
      </c>
      <c r="AE16" s="16">
        <v>1</v>
      </c>
      <c r="AF16" s="16">
        <v>1</v>
      </c>
      <c r="AG16" s="16">
        <v>1</v>
      </c>
      <c r="AH16" s="16">
        <v>1</v>
      </c>
      <c r="AI16" s="16">
        <v>1</v>
      </c>
      <c r="AJ16" s="16">
        <v>1</v>
      </c>
      <c r="AK16" s="16">
        <v>1</v>
      </c>
      <c r="AL16" s="16">
        <v>2</v>
      </c>
      <c r="AM16" s="16">
        <v>2</v>
      </c>
      <c r="AN16" s="16">
        <v>2</v>
      </c>
      <c r="AO16" s="16">
        <v>2</v>
      </c>
      <c r="AP16" s="16">
        <v>2</v>
      </c>
      <c r="AQ16" s="17">
        <f t="shared" si="0"/>
        <v>0.8</v>
      </c>
      <c r="AR16" s="17">
        <f t="shared" si="1"/>
        <v>0.125</v>
      </c>
      <c r="AS16" s="18">
        <f t="shared" si="2"/>
        <v>7.4999999999999997E-2</v>
      </c>
      <c r="AT16" s="19">
        <f t="shared" si="3"/>
        <v>0</v>
      </c>
      <c r="AU16" s="20">
        <f t="shared" si="4"/>
        <v>1</v>
      </c>
      <c r="AV16" s="26">
        <f t="shared" si="5"/>
        <v>1</v>
      </c>
    </row>
    <row r="17" spans="1:48">
      <c r="A17" s="61"/>
      <c r="B17" s="62"/>
      <c r="C17" s="15">
        <v>1</v>
      </c>
      <c r="D17" s="15">
        <v>1</v>
      </c>
      <c r="E17" s="15">
        <v>1</v>
      </c>
      <c r="F17" s="15">
        <v>1</v>
      </c>
      <c r="G17" s="15">
        <v>2</v>
      </c>
      <c r="H17" s="15">
        <v>1</v>
      </c>
      <c r="I17" s="15">
        <v>1</v>
      </c>
      <c r="J17" s="15">
        <v>2</v>
      </c>
      <c r="K17" s="15">
        <v>1</v>
      </c>
      <c r="L17" s="15">
        <v>1</v>
      </c>
      <c r="M17" s="16">
        <v>1</v>
      </c>
      <c r="N17" s="16">
        <v>1</v>
      </c>
      <c r="O17" s="29">
        <v>1</v>
      </c>
      <c r="P17" s="29">
        <v>1</v>
      </c>
      <c r="Q17" s="29">
        <v>2</v>
      </c>
      <c r="R17" s="29">
        <v>1</v>
      </c>
      <c r="S17" s="16">
        <v>1</v>
      </c>
      <c r="T17" s="16">
        <v>1</v>
      </c>
      <c r="U17" s="16">
        <v>1</v>
      </c>
      <c r="V17" s="16">
        <v>1</v>
      </c>
      <c r="W17" s="16">
        <v>1</v>
      </c>
      <c r="X17" s="16">
        <v>1</v>
      </c>
      <c r="Y17" s="16">
        <v>1</v>
      </c>
      <c r="Z17" s="16">
        <v>1</v>
      </c>
      <c r="AA17" s="16">
        <v>1</v>
      </c>
      <c r="AB17" s="16">
        <v>1</v>
      </c>
      <c r="AC17" s="16">
        <v>1</v>
      </c>
      <c r="AD17" s="16">
        <v>1</v>
      </c>
      <c r="AE17" s="16">
        <v>1</v>
      </c>
      <c r="AF17" s="16">
        <v>1</v>
      </c>
      <c r="AG17" s="16">
        <v>1</v>
      </c>
      <c r="AH17" s="16">
        <v>1</v>
      </c>
      <c r="AI17" s="16">
        <v>1</v>
      </c>
      <c r="AJ17" s="16">
        <v>1</v>
      </c>
      <c r="AK17" s="16">
        <v>1</v>
      </c>
      <c r="AL17" s="16">
        <v>2</v>
      </c>
      <c r="AM17" s="16">
        <v>2</v>
      </c>
      <c r="AN17" s="16">
        <v>2</v>
      </c>
      <c r="AO17" s="16">
        <v>2</v>
      </c>
      <c r="AP17" s="16">
        <v>2</v>
      </c>
      <c r="AQ17" s="17">
        <f t="shared" si="0"/>
        <v>0.8</v>
      </c>
      <c r="AR17" s="17">
        <f t="shared" si="1"/>
        <v>0.2</v>
      </c>
      <c r="AS17" s="18">
        <f t="shared" si="2"/>
        <v>0</v>
      </c>
      <c r="AT17" s="19">
        <f t="shared" si="3"/>
        <v>0</v>
      </c>
      <c r="AU17" s="20">
        <f t="shared" si="4"/>
        <v>1</v>
      </c>
      <c r="AV17" s="26">
        <f t="shared" si="5"/>
        <v>1</v>
      </c>
    </row>
    <row r="18" spans="1:48">
      <c r="A18" s="61"/>
      <c r="B18" s="62"/>
      <c r="C18" s="15">
        <v>1</v>
      </c>
      <c r="D18" s="15">
        <v>1</v>
      </c>
      <c r="E18" s="15">
        <v>9</v>
      </c>
      <c r="F18" s="15">
        <v>1</v>
      </c>
      <c r="G18" s="15">
        <v>1</v>
      </c>
      <c r="H18" s="15">
        <v>1</v>
      </c>
      <c r="I18" s="15">
        <v>1</v>
      </c>
      <c r="J18" s="15">
        <v>2</v>
      </c>
      <c r="K18" s="15">
        <v>1</v>
      </c>
      <c r="L18" s="15">
        <v>1</v>
      </c>
      <c r="M18" s="16">
        <v>1</v>
      </c>
      <c r="N18" s="16">
        <v>1</v>
      </c>
      <c r="O18" s="29">
        <v>2</v>
      </c>
      <c r="P18" s="29">
        <v>1</v>
      </c>
      <c r="Q18" s="29">
        <v>2</v>
      </c>
      <c r="R18" s="29">
        <v>1</v>
      </c>
      <c r="S18" s="16">
        <v>1</v>
      </c>
      <c r="T18" s="16">
        <v>1</v>
      </c>
      <c r="U18" s="16">
        <v>1</v>
      </c>
      <c r="V18" s="16">
        <v>1</v>
      </c>
      <c r="W18" s="16">
        <v>1</v>
      </c>
      <c r="X18" s="16">
        <v>1</v>
      </c>
      <c r="Y18" s="16">
        <v>1</v>
      </c>
      <c r="Z18" s="16">
        <v>1</v>
      </c>
      <c r="AA18" s="16">
        <v>1</v>
      </c>
      <c r="AB18" s="16">
        <v>1</v>
      </c>
      <c r="AC18" s="16">
        <v>1</v>
      </c>
      <c r="AD18" s="16">
        <v>1</v>
      </c>
      <c r="AE18" s="16">
        <v>1</v>
      </c>
      <c r="AF18" s="16">
        <v>1</v>
      </c>
      <c r="AG18" s="16">
        <v>1</v>
      </c>
      <c r="AH18" s="16">
        <v>1</v>
      </c>
      <c r="AI18" s="16">
        <v>1</v>
      </c>
      <c r="AJ18" s="16">
        <v>1</v>
      </c>
      <c r="AK18" s="16">
        <v>1</v>
      </c>
      <c r="AL18" s="16">
        <v>1</v>
      </c>
      <c r="AM18" s="16">
        <v>1</v>
      </c>
      <c r="AN18" s="16">
        <v>1</v>
      </c>
      <c r="AO18" s="16">
        <v>1</v>
      </c>
      <c r="AP18" s="16">
        <v>1</v>
      </c>
      <c r="AQ18" s="17">
        <f t="shared" si="0"/>
        <v>0.9</v>
      </c>
      <c r="AR18" s="17">
        <f t="shared" si="1"/>
        <v>7.4999999999999997E-2</v>
      </c>
      <c r="AS18" s="18">
        <f t="shared" si="2"/>
        <v>2.5000000000000001E-2</v>
      </c>
      <c r="AT18" s="19">
        <f t="shared" si="3"/>
        <v>0</v>
      </c>
      <c r="AU18" s="20">
        <f t="shared" si="4"/>
        <v>1</v>
      </c>
      <c r="AV18" s="26">
        <f t="shared" si="5"/>
        <v>1</v>
      </c>
    </row>
    <row r="19" spans="1:48">
      <c r="A19" s="61"/>
      <c r="B19" s="62"/>
      <c r="C19" s="15">
        <v>1</v>
      </c>
      <c r="D19" s="15">
        <v>1</v>
      </c>
      <c r="E19" s="15">
        <v>1</v>
      </c>
      <c r="F19" s="15">
        <v>1</v>
      </c>
      <c r="G19" s="15">
        <v>2</v>
      </c>
      <c r="H19" s="15">
        <v>1</v>
      </c>
      <c r="I19" s="15">
        <v>1</v>
      </c>
      <c r="J19" s="15">
        <v>1</v>
      </c>
      <c r="K19" s="15">
        <v>1</v>
      </c>
      <c r="L19" s="15">
        <v>1</v>
      </c>
      <c r="M19" s="16">
        <v>1</v>
      </c>
      <c r="N19" s="16">
        <v>1</v>
      </c>
      <c r="O19" s="29">
        <v>1</v>
      </c>
      <c r="P19" s="29">
        <v>9</v>
      </c>
      <c r="Q19" s="29">
        <v>2</v>
      </c>
      <c r="R19" s="29">
        <v>1</v>
      </c>
      <c r="S19" s="16">
        <v>1</v>
      </c>
      <c r="T19" s="16">
        <v>1</v>
      </c>
      <c r="U19" s="16">
        <v>1</v>
      </c>
      <c r="V19" s="16">
        <v>1</v>
      </c>
      <c r="W19" s="16">
        <v>1</v>
      </c>
      <c r="X19" s="16">
        <v>1</v>
      </c>
      <c r="Y19" s="16">
        <v>1</v>
      </c>
      <c r="Z19" s="16">
        <v>1</v>
      </c>
      <c r="AA19" s="16">
        <v>1</v>
      </c>
      <c r="AB19" s="16">
        <v>1</v>
      </c>
      <c r="AC19" s="16">
        <v>1</v>
      </c>
      <c r="AD19" s="16">
        <v>1</v>
      </c>
      <c r="AE19" s="16">
        <v>1</v>
      </c>
      <c r="AF19" s="16">
        <v>1</v>
      </c>
      <c r="AG19" s="16">
        <v>1</v>
      </c>
      <c r="AH19" s="16">
        <v>1</v>
      </c>
      <c r="AI19" s="16">
        <v>1</v>
      </c>
      <c r="AJ19" s="16">
        <v>1</v>
      </c>
      <c r="AK19" s="16">
        <v>1</v>
      </c>
      <c r="AL19" s="16">
        <v>2</v>
      </c>
      <c r="AM19" s="16">
        <v>2</v>
      </c>
      <c r="AN19" s="16">
        <v>2</v>
      </c>
      <c r="AO19" s="16">
        <v>2</v>
      </c>
      <c r="AP19" s="16">
        <v>2</v>
      </c>
      <c r="AQ19" s="17">
        <f t="shared" si="0"/>
        <v>0.8</v>
      </c>
      <c r="AR19" s="17">
        <f t="shared" si="1"/>
        <v>0.17499999999999999</v>
      </c>
      <c r="AS19" s="18">
        <f t="shared" si="2"/>
        <v>2.5000000000000001E-2</v>
      </c>
      <c r="AT19" s="19">
        <f t="shared" si="3"/>
        <v>0</v>
      </c>
      <c r="AU19" s="20">
        <f t="shared" si="4"/>
        <v>1</v>
      </c>
      <c r="AV19" s="26">
        <f t="shared" si="5"/>
        <v>1</v>
      </c>
    </row>
    <row r="20" spans="1:48">
      <c r="A20" s="61"/>
      <c r="B20" s="62"/>
      <c r="C20" s="15">
        <v>1</v>
      </c>
      <c r="D20" s="15">
        <v>1</v>
      </c>
      <c r="E20" s="15">
        <v>1</v>
      </c>
      <c r="F20" s="15">
        <v>1</v>
      </c>
      <c r="G20" s="15">
        <v>9</v>
      </c>
      <c r="H20" s="15">
        <v>1</v>
      </c>
      <c r="I20" s="15">
        <v>2</v>
      </c>
      <c r="J20" s="15">
        <v>2</v>
      </c>
      <c r="K20" s="15">
        <v>1</v>
      </c>
      <c r="L20" s="15">
        <v>1</v>
      </c>
      <c r="M20" s="16">
        <v>2</v>
      </c>
      <c r="N20" s="16">
        <v>2</v>
      </c>
      <c r="O20" s="29">
        <v>2</v>
      </c>
      <c r="P20" s="29">
        <v>9</v>
      </c>
      <c r="Q20" s="29">
        <v>2</v>
      </c>
      <c r="R20" s="29">
        <v>9</v>
      </c>
      <c r="S20" s="16">
        <v>1</v>
      </c>
      <c r="T20" s="16">
        <v>1</v>
      </c>
      <c r="U20" s="16">
        <v>1</v>
      </c>
      <c r="V20" s="16">
        <v>1</v>
      </c>
      <c r="W20" s="16">
        <v>1</v>
      </c>
      <c r="X20" s="16">
        <v>1</v>
      </c>
      <c r="Y20" s="16">
        <v>1</v>
      </c>
      <c r="Z20" s="16">
        <v>1</v>
      </c>
      <c r="AA20" s="16">
        <v>1</v>
      </c>
      <c r="AB20" s="16">
        <v>1</v>
      </c>
      <c r="AC20" s="16">
        <v>1</v>
      </c>
      <c r="AD20" s="16">
        <v>1</v>
      </c>
      <c r="AE20" s="16">
        <v>1</v>
      </c>
      <c r="AF20" s="16">
        <v>1</v>
      </c>
      <c r="AG20" s="16">
        <v>1</v>
      </c>
      <c r="AH20" s="16">
        <v>1</v>
      </c>
      <c r="AI20" s="16">
        <v>1</v>
      </c>
      <c r="AJ20" s="16">
        <v>9</v>
      </c>
      <c r="AK20" s="16">
        <v>9</v>
      </c>
      <c r="AL20" s="16">
        <v>0</v>
      </c>
      <c r="AM20" s="16">
        <v>0</v>
      </c>
      <c r="AN20" s="16">
        <v>0</v>
      </c>
      <c r="AO20" s="16">
        <v>0</v>
      </c>
      <c r="AP20" s="16">
        <v>0</v>
      </c>
      <c r="AQ20" s="17">
        <f t="shared" si="0"/>
        <v>0.6</v>
      </c>
      <c r="AR20" s="17">
        <f t="shared" si="1"/>
        <v>0.15</v>
      </c>
      <c r="AS20" s="18">
        <f t="shared" si="2"/>
        <v>0.125</v>
      </c>
      <c r="AT20" s="19">
        <f t="shared" si="3"/>
        <v>0.125</v>
      </c>
      <c r="AU20" s="20">
        <f t="shared" si="4"/>
        <v>1</v>
      </c>
      <c r="AV20" s="26">
        <f t="shared" si="5"/>
        <v>1</v>
      </c>
    </row>
    <row r="21" spans="1:48">
      <c r="A21" s="61"/>
      <c r="B21" s="62"/>
      <c r="C21" s="15">
        <v>1</v>
      </c>
      <c r="D21" s="15">
        <v>1</v>
      </c>
      <c r="E21" s="15">
        <v>1</v>
      </c>
      <c r="F21" s="15">
        <v>1</v>
      </c>
      <c r="G21" s="15">
        <v>1</v>
      </c>
      <c r="H21" s="15">
        <v>9</v>
      </c>
      <c r="I21" s="15">
        <v>2</v>
      </c>
      <c r="J21" s="15">
        <v>2</v>
      </c>
      <c r="K21" s="15">
        <v>1</v>
      </c>
      <c r="L21" s="15">
        <v>1</v>
      </c>
      <c r="M21" s="16">
        <v>1</v>
      </c>
      <c r="N21" s="16">
        <v>1</v>
      </c>
      <c r="O21" s="29">
        <v>2</v>
      </c>
      <c r="P21" s="29">
        <v>9</v>
      </c>
      <c r="Q21" s="29">
        <v>2</v>
      </c>
      <c r="R21" s="29">
        <v>1</v>
      </c>
      <c r="S21" s="16">
        <v>1</v>
      </c>
      <c r="T21" s="16">
        <v>1</v>
      </c>
      <c r="U21" s="16">
        <v>1</v>
      </c>
      <c r="V21" s="16">
        <v>1</v>
      </c>
      <c r="W21" s="16">
        <v>1</v>
      </c>
      <c r="X21" s="16">
        <v>1</v>
      </c>
      <c r="Y21" s="16">
        <v>1</v>
      </c>
      <c r="Z21" s="16">
        <v>1</v>
      </c>
      <c r="AA21" s="16">
        <v>1</v>
      </c>
      <c r="AB21" s="16">
        <v>1</v>
      </c>
      <c r="AC21" s="16">
        <v>1</v>
      </c>
      <c r="AD21" s="16">
        <v>1</v>
      </c>
      <c r="AE21" s="16">
        <v>1</v>
      </c>
      <c r="AF21" s="16">
        <v>1</v>
      </c>
      <c r="AG21" s="16">
        <v>1</v>
      </c>
      <c r="AH21" s="16">
        <v>1</v>
      </c>
      <c r="AI21" s="16">
        <v>1</v>
      </c>
      <c r="AJ21" s="16">
        <v>1</v>
      </c>
      <c r="AK21" s="16">
        <v>1</v>
      </c>
      <c r="AL21" s="16">
        <v>2</v>
      </c>
      <c r="AM21" s="16">
        <v>2</v>
      </c>
      <c r="AN21" s="16">
        <v>2</v>
      </c>
      <c r="AO21" s="16">
        <v>2</v>
      </c>
      <c r="AP21" s="16">
        <v>2</v>
      </c>
      <c r="AQ21" s="17">
        <f t="shared" si="0"/>
        <v>0.72499999999999998</v>
      </c>
      <c r="AR21" s="17">
        <f t="shared" si="1"/>
        <v>0.22500000000000001</v>
      </c>
      <c r="AS21" s="18">
        <f t="shared" si="2"/>
        <v>0.05</v>
      </c>
      <c r="AT21" s="19">
        <f t="shared" si="3"/>
        <v>0</v>
      </c>
      <c r="AU21" s="20">
        <f t="shared" si="4"/>
        <v>1</v>
      </c>
      <c r="AV21" s="26">
        <f t="shared" si="5"/>
        <v>1</v>
      </c>
    </row>
    <row r="22" spans="1:48">
      <c r="A22" s="61"/>
      <c r="B22" s="62"/>
      <c r="C22" s="15">
        <v>1</v>
      </c>
      <c r="D22" s="15">
        <v>1</v>
      </c>
      <c r="E22" s="15">
        <v>1</v>
      </c>
      <c r="F22" s="15">
        <v>1</v>
      </c>
      <c r="G22" s="15">
        <v>1</v>
      </c>
      <c r="H22" s="15">
        <v>1</v>
      </c>
      <c r="I22" s="15">
        <v>1</v>
      </c>
      <c r="J22" s="15">
        <v>1</v>
      </c>
      <c r="K22" s="15">
        <v>1</v>
      </c>
      <c r="L22" s="15">
        <v>1</v>
      </c>
      <c r="M22" s="16">
        <v>1</v>
      </c>
      <c r="N22" s="16">
        <v>1</v>
      </c>
      <c r="O22" s="29">
        <v>2</v>
      </c>
      <c r="P22" s="29">
        <v>9</v>
      </c>
      <c r="Q22" s="29">
        <v>9</v>
      </c>
      <c r="R22" s="29">
        <v>9</v>
      </c>
      <c r="S22" s="16">
        <v>1</v>
      </c>
      <c r="T22" s="16">
        <v>1</v>
      </c>
      <c r="U22" s="16">
        <v>1</v>
      </c>
      <c r="V22" s="16">
        <v>1</v>
      </c>
      <c r="W22" s="16">
        <v>1</v>
      </c>
      <c r="X22" s="16">
        <v>1</v>
      </c>
      <c r="Y22" s="16">
        <v>1</v>
      </c>
      <c r="Z22" s="16">
        <v>1</v>
      </c>
      <c r="AA22" s="16">
        <v>1</v>
      </c>
      <c r="AB22" s="16">
        <v>1</v>
      </c>
      <c r="AC22" s="16">
        <v>1</v>
      </c>
      <c r="AD22" s="16">
        <v>1</v>
      </c>
      <c r="AE22" s="16">
        <v>1</v>
      </c>
      <c r="AF22" s="16">
        <v>1</v>
      </c>
      <c r="AG22" s="16">
        <v>1</v>
      </c>
      <c r="AH22" s="16">
        <v>1</v>
      </c>
      <c r="AI22" s="16">
        <v>1</v>
      </c>
      <c r="AJ22" s="16">
        <v>1</v>
      </c>
      <c r="AK22" s="16">
        <v>1</v>
      </c>
      <c r="AL22" s="16">
        <v>2</v>
      </c>
      <c r="AM22" s="16">
        <v>2</v>
      </c>
      <c r="AN22" s="16">
        <v>2</v>
      </c>
      <c r="AO22" s="16">
        <v>2</v>
      </c>
      <c r="AP22" s="16">
        <v>2</v>
      </c>
      <c r="AQ22" s="17">
        <f t="shared" si="0"/>
        <v>0.77500000000000002</v>
      </c>
      <c r="AR22" s="17">
        <f t="shared" si="1"/>
        <v>0.15</v>
      </c>
      <c r="AS22" s="18">
        <f t="shared" si="2"/>
        <v>7.4999999999999997E-2</v>
      </c>
      <c r="AT22" s="19">
        <f t="shared" si="3"/>
        <v>0</v>
      </c>
      <c r="AU22" s="20">
        <f t="shared" si="4"/>
        <v>1</v>
      </c>
      <c r="AV22" s="26">
        <f t="shared" si="5"/>
        <v>1</v>
      </c>
    </row>
    <row r="23" spans="1:48">
      <c r="A23" s="61"/>
      <c r="B23" s="62"/>
      <c r="C23" s="15">
        <v>1</v>
      </c>
      <c r="D23" s="15">
        <v>9</v>
      </c>
      <c r="E23" s="15">
        <v>1</v>
      </c>
      <c r="F23" s="15">
        <v>1</v>
      </c>
      <c r="G23" s="15" t="s">
        <v>100</v>
      </c>
      <c r="H23" s="15" t="s">
        <v>100</v>
      </c>
      <c r="I23" s="15">
        <v>1</v>
      </c>
      <c r="J23" s="15">
        <v>1</v>
      </c>
      <c r="K23" s="15">
        <v>1</v>
      </c>
      <c r="L23" s="15">
        <v>1</v>
      </c>
      <c r="M23" s="16">
        <v>1</v>
      </c>
      <c r="N23" s="16">
        <v>1</v>
      </c>
      <c r="O23" s="29">
        <v>2</v>
      </c>
      <c r="P23" s="29">
        <v>9</v>
      </c>
      <c r="Q23" s="29">
        <v>2</v>
      </c>
      <c r="R23" s="29">
        <v>9</v>
      </c>
      <c r="S23" s="16">
        <v>1</v>
      </c>
      <c r="T23" s="16">
        <v>1</v>
      </c>
      <c r="U23" s="16">
        <v>1</v>
      </c>
      <c r="V23" s="16">
        <v>1</v>
      </c>
      <c r="W23" s="16">
        <v>1</v>
      </c>
      <c r="X23" s="16">
        <v>1</v>
      </c>
      <c r="Y23" s="16">
        <v>1</v>
      </c>
      <c r="Z23" s="16">
        <v>1</v>
      </c>
      <c r="AA23" s="16">
        <v>1</v>
      </c>
      <c r="AB23" s="16">
        <v>1</v>
      </c>
      <c r="AC23" s="16">
        <v>1</v>
      </c>
      <c r="AD23" s="16">
        <v>1</v>
      </c>
      <c r="AE23" s="16">
        <v>1</v>
      </c>
      <c r="AF23" s="16">
        <v>1</v>
      </c>
      <c r="AG23" s="16">
        <v>1</v>
      </c>
      <c r="AH23" s="16">
        <v>1</v>
      </c>
      <c r="AI23" s="16">
        <v>1</v>
      </c>
      <c r="AJ23" s="16">
        <v>1</v>
      </c>
      <c r="AK23" s="16">
        <v>1</v>
      </c>
      <c r="AL23" s="16">
        <v>2</v>
      </c>
      <c r="AM23" s="16">
        <v>2</v>
      </c>
      <c r="AN23" s="16">
        <v>2</v>
      </c>
      <c r="AO23" s="16">
        <v>2</v>
      </c>
      <c r="AP23" s="16">
        <v>2</v>
      </c>
      <c r="AQ23" s="17">
        <f t="shared" si="0"/>
        <v>0.7</v>
      </c>
      <c r="AR23" s="17">
        <f t="shared" si="1"/>
        <v>0.17499999999999999</v>
      </c>
      <c r="AS23" s="18">
        <f t="shared" si="2"/>
        <v>7.4999999999999997E-2</v>
      </c>
      <c r="AT23" s="19">
        <f t="shared" si="3"/>
        <v>0</v>
      </c>
      <c r="AU23" s="20">
        <f t="shared" si="4"/>
        <v>0.95</v>
      </c>
      <c r="AV23" s="26">
        <f t="shared" si="5"/>
        <v>0.95</v>
      </c>
    </row>
    <row r="24" spans="1:48">
      <c r="A24" s="61"/>
      <c r="B24" s="62"/>
      <c r="C24" s="15">
        <v>1</v>
      </c>
      <c r="D24" s="15">
        <v>1</v>
      </c>
      <c r="E24" s="15">
        <v>1</v>
      </c>
      <c r="F24" s="15">
        <v>1</v>
      </c>
      <c r="G24" s="15">
        <v>9</v>
      </c>
      <c r="H24" s="15">
        <v>1</v>
      </c>
      <c r="I24" s="15">
        <v>1</v>
      </c>
      <c r="J24" s="15">
        <v>2</v>
      </c>
      <c r="K24" s="15">
        <v>1</v>
      </c>
      <c r="L24" s="15">
        <v>1</v>
      </c>
      <c r="M24" s="16">
        <v>1</v>
      </c>
      <c r="N24" s="16">
        <v>1</v>
      </c>
      <c r="O24" s="29">
        <v>2</v>
      </c>
      <c r="P24" s="29">
        <v>1</v>
      </c>
      <c r="Q24" s="29">
        <v>2</v>
      </c>
      <c r="R24" s="29">
        <v>1</v>
      </c>
      <c r="S24" s="16">
        <v>1</v>
      </c>
      <c r="T24" s="16">
        <v>1</v>
      </c>
      <c r="U24" s="16">
        <v>1</v>
      </c>
      <c r="V24" s="16">
        <v>1</v>
      </c>
      <c r="W24" s="16">
        <v>1</v>
      </c>
      <c r="X24" s="16">
        <v>1</v>
      </c>
      <c r="Y24" s="16">
        <v>1</v>
      </c>
      <c r="Z24" s="16">
        <v>1</v>
      </c>
      <c r="AA24" s="16">
        <v>1</v>
      </c>
      <c r="AB24" s="16">
        <v>1</v>
      </c>
      <c r="AC24" s="16">
        <v>1</v>
      </c>
      <c r="AD24" s="16">
        <v>1</v>
      </c>
      <c r="AE24" s="16">
        <v>1</v>
      </c>
      <c r="AF24" s="16">
        <v>1</v>
      </c>
      <c r="AG24" s="16">
        <v>1</v>
      </c>
      <c r="AH24" s="16">
        <v>1</v>
      </c>
      <c r="AI24" s="16">
        <v>1</v>
      </c>
      <c r="AJ24" s="16">
        <v>1</v>
      </c>
      <c r="AK24" s="16">
        <v>1</v>
      </c>
      <c r="AL24" s="16">
        <v>2</v>
      </c>
      <c r="AM24" s="16">
        <v>2</v>
      </c>
      <c r="AN24" s="16">
        <v>2</v>
      </c>
      <c r="AO24" s="16">
        <v>2</v>
      </c>
      <c r="AP24" s="16">
        <v>2</v>
      </c>
      <c r="AQ24" s="17">
        <f t="shared" si="0"/>
        <v>0.77500000000000002</v>
      </c>
      <c r="AR24" s="17">
        <f t="shared" si="1"/>
        <v>0.2</v>
      </c>
      <c r="AS24" s="18">
        <f t="shared" si="2"/>
        <v>2.5000000000000001E-2</v>
      </c>
      <c r="AT24" s="19">
        <f t="shared" si="3"/>
        <v>0</v>
      </c>
      <c r="AU24" s="20">
        <f t="shared" si="4"/>
        <v>1</v>
      </c>
      <c r="AV24" s="26">
        <f t="shared" si="5"/>
        <v>1</v>
      </c>
    </row>
    <row r="25" spans="1:48">
      <c r="A25" s="61"/>
      <c r="B25" s="62"/>
      <c r="C25" s="15">
        <v>1</v>
      </c>
      <c r="D25" s="15">
        <v>1</v>
      </c>
      <c r="E25" s="15">
        <v>1</v>
      </c>
      <c r="F25" s="15">
        <v>1</v>
      </c>
      <c r="G25" s="15">
        <v>1</v>
      </c>
      <c r="H25" s="15">
        <v>1</v>
      </c>
      <c r="I25" s="15">
        <v>1</v>
      </c>
      <c r="J25" s="15">
        <v>1</v>
      </c>
      <c r="K25" s="15">
        <v>1</v>
      </c>
      <c r="L25" s="15">
        <v>1</v>
      </c>
      <c r="M25" s="16">
        <v>1</v>
      </c>
      <c r="N25" s="16">
        <v>1</v>
      </c>
      <c r="O25" s="29">
        <v>1</v>
      </c>
      <c r="P25" s="29">
        <v>1</v>
      </c>
      <c r="Q25" s="29">
        <v>1</v>
      </c>
      <c r="R25" s="29">
        <v>1</v>
      </c>
      <c r="S25" s="16">
        <v>1</v>
      </c>
      <c r="T25" s="16">
        <v>1</v>
      </c>
      <c r="U25" s="16">
        <v>1</v>
      </c>
      <c r="V25" s="16">
        <v>1</v>
      </c>
      <c r="W25" s="16">
        <v>1</v>
      </c>
      <c r="X25" s="16">
        <v>1</v>
      </c>
      <c r="Y25" s="16">
        <v>1</v>
      </c>
      <c r="Z25" s="16">
        <v>1</v>
      </c>
      <c r="AA25" s="16">
        <v>1</v>
      </c>
      <c r="AB25" s="16">
        <v>1</v>
      </c>
      <c r="AC25" s="16">
        <v>1</v>
      </c>
      <c r="AD25" s="16">
        <v>1</v>
      </c>
      <c r="AE25" s="16">
        <v>1</v>
      </c>
      <c r="AF25" s="16">
        <v>1</v>
      </c>
      <c r="AG25" s="16">
        <v>1</v>
      </c>
      <c r="AH25" s="16">
        <v>1</v>
      </c>
      <c r="AI25" s="16">
        <v>1</v>
      </c>
      <c r="AJ25" s="16">
        <v>1</v>
      </c>
      <c r="AK25" s="16">
        <v>1</v>
      </c>
      <c r="AL25" s="16">
        <v>1</v>
      </c>
      <c r="AM25" s="16">
        <v>1</v>
      </c>
      <c r="AN25" s="16">
        <v>1</v>
      </c>
      <c r="AO25" s="16">
        <v>1</v>
      </c>
      <c r="AP25" s="16">
        <v>1</v>
      </c>
      <c r="AQ25" s="17">
        <f t="shared" si="0"/>
        <v>1</v>
      </c>
      <c r="AR25" s="17">
        <f t="shared" si="1"/>
        <v>0</v>
      </c>
      <c r="AS25" s="18">
        <f t="shared" si="2"/>
        <v>0</v>
      </c>
      <c r="AT25" s="19">
        <f t="shared" si="3"/>
        <v>0</v>
      </c>
      <c r="AU25" s="20">
        <f t="shared" si="4"/>
        <v>1</v>
      </c>
      <c r="AV25" s="26">
        <f t="shared" si="5"/>
        <v>1</v>
      </c>
    </row>
    <row r="26" spans="1:48">
      <c r="A26" s="61"/>
      <c r="B26" s="62"/>
      <c r="C26" s="15">
        <v>9</v>
      </c>
      <c r="D26" s="15">
        <v>1</v>
      </c>
      <c r="E26" s="15">
        <v>1</v>
      </c>
      <c r="F26" s="15">
        <v>1</v>
      </c>
      <c r="G26" s="15">
        <v>1</v>
      </c>
      <c r="H26" s="15">
        <v>1</v>
      </c>
      <c r="I26" s="15">
        <v>2</v>
      </c>
      <c r="J26" s="15">
        <v>2</v>
      </c>
      <c r="K26" s="15">
        <v>1</v>
      </c>
      <c r="L26" s="15">
        <v>1</v>
      </c>
      <c r="M26" s="16">
        <v>1</v>
      </c>
      <c r="N26" s="16">
        <v>1</v>
      </c>
      <c r="O26" s="29">
        <v>9</v>
      </c>
      <c r="P26" s="29">
        <v>9</v>
      </c>
      <c r="Q26" s="29">
        <v>9</v>
      </c>
      <c r="R26" s="29">
        <v>1</v>
      </c>
      <c r="S26" s="16">
        <v>1</v>
      </c>
      <c r="T26" s="16">
        <v>1</v>
      </c>
      <c r="U26" s="16">
        <v>1</v>
      </c>
      <c r="V26" s="16">
        <v>1</v>
      </c>
      <c r="W26" s="16">
        <v>1</v>
      </c>
      <c r="X26" s="16">
        <v>1</v>
      </c>
      <c r="Y26" s="16">
        <v>1</v>
      </c>
      <c r="Z26" s="16">
        <v>1</v>
      </c>
      <c r="AA26" s="16">
        <v>1</v>
      </c>
      <c r="AB26" s="16">
        <v>1</v>
      </c>
      <c r="AC26" s="16">
        <v>1</v>
      </c>
      <c r="AD26" s="16">
        <v>1</v>
      </c>
      <c r="AE26" s="16">
        <v>1</v>
      </c>
      <c r="AF26" s="16">
        <v>1</v>
      </c>
      <c r="AG26" s="16">
        <v>1</v>
      </c>
      <c r="AH26" s="16">
        <v>1</v>
      </c>
      <c r="AI26" s="16">
        <v>1</v>
      </c>
      <c r="AJ26" s="16">
        <v>1</v>
      </c>
      <c r="AK26" s="16">
        <v>1</v>
      </c>
      <c r="AL26" s="16">
        <v>2</v>
      </c>
      <c r="AM26" s="16">
        <v>2</v>
      </c>
      <c r="AN26" s="16">
        <v>2</v>
      </c>
      <c r="AO26" s="16">
        <v>2</v>
      </c>
      <c r="AP26" s="16">
        <v>2</v>
      </c>
      <c r="AQ26" s="17">
        <f t="shared" si="0"/>
        <v>0.72499999999999998</v>
      </c>
      <c r="AR26" s="17">
        <f t="shared" si="1"/>
        <v>0.17499999999999999</v>
      </c>
      <c r="AS26" s="18">
        <f t="shared" si="2"/>
        <v>0.1</v>
      </c>
      <c r="AT26" s="19">
        <f t="shared" si="3"/>
        <v>0</v>
      </c>
      <c r="AU26" s="20">
        <f t="shared" si="4"/>
        <v>0.99999999999999989</v>
      </c>
      <c r="AV26" s="26">
        <f t="shared" si="5"/>
        <v>0.99999999999999989</v>
      </c>
    </row>
    <row r="27" spans="1:48">
      <c r="A27" s="61"/>
      <c r="B27" s="62"/>
      <c r="C27" s="15">
        <v>1</v>
      </c>
      <c r="D27" s="15">
        <v>1</v>
      </c>
      <c r="E27" s="15">
        <v>1</v>
      </c>
      <c r="F27" s="15">
        <v>1</v>
      </c>
      <c r="G27" s="15">
        <v>1</v>
      </c>
      <c r="H27" s="15">
        <v>1</v>
      </c>
      <c r="I27" s="15">
        <v>1</v>
      </c>
      <c r="J27" s="15">
        <v>2</v>
      </c>
      <c r="K27" s="15">
        <v>1</v>
      </c>
      <c r="L27" s="15">
        <v>1</v>
      </c>
      <c r="M27" s="16">
        <v>1</v>
      </c>
      <c r="N27" s="16">
        <v>1</v>
      </c>
      <c r="O27" s="29">
        <v>2</v>
      </c>
      <c r="P27" s="29">
        <v>9</v>
      </c>
      <c r="Q27" s="29">
        <v>2</v>
      </c>
      <c r="R27" s="29">
        <v>1</v>
      </c>
      <c r="S27" s="16">
        <v>1</v>
      </c>
      <c r="T27" s="16">
        <v>1</v>
      </c>
      <c r="U27" s="16">
        <v>1</v>
      </c>
      <c r="V27" s="16">
        <v>1</v>
      </c>
      <c r="W27" s="16">
        <v>1</v>
      </c>
      <c r="X27" s="16">
        <v>1</v>
      </c>
      <c r="Y27" s="16">
        <v>1</v>
      </c>
      <c r="Z27" s="16">
        <v>1</v>
      </c>
      <c r="AA27" s="16">
        <v>1</v>
      </c>
      <c r="AB27" s="16">
        <v>1</v>
      </c>
      <c r="AC27" s="16">
        <v>1</v>
      </c>
      <c r="AD27" s="16">
        <v>1</v>
      </c>
      <c r="AE27" s="16">
        <v>1</v>
      </c>
      <c r="AF27" s="16">
        <v>1</v>
      </c>
      <c r="AG27" s="16">
        <v>1</v>
      </c>
      <c r="AH27" s="16">
        <v>1</v>
      </c>
      <c r="AI27" s="16">
        <v>1</v>
      </c>
      <c r="AJ27" s="16">
        <v>1</v>
      </c>
      <c r="AK27" s="16">
        <v>1</v>
      </c>
      <c r="AL27" s="16">
        <v>2</v>
      </c>
      <c r="AM27" s="16">
        <v>2</v>
      </c>
      <c r="AN27" s="16">
        <v>2</v>
      </c>
      <c r="AO27" s="16">
        <v>2</v>
      </c>
      <c r="AP27" s="16">
        <v>2</v>
      </c>
      <c r="AQ27" s="17">
        <f t="shared" si="0"/>
        <v>0.77500000000000002</v>
      </c>
      <c r="AR27" s="17">
        <f t="shared" si="1"/>
        <v>0.2</v>
      </c>
      <c r="AS27" s="18">
        <f t="shared" si="2"/>
        <v>2.5000000000000001E-2</v>
      </c>
      <c r="AT27" s="19">
        <f t="shared" si="3"/>
        <v>0</v>
      </c>
      <c r="AU27" s="20">
        <f t="shared" si="4"/>
        <v>1</v>
      </c>
      <c r="AV27" s="26">
        <f t="shared" si="5"/>
        <v>1</v>
      </c>
    </row>
    <row r="28" spans="1:48">
      <c r="A28" s="61"/>
      <c r="B28" s="62"/>
      <c r="C28" s="15">
        <v>1</v>
      </c>
      <c r="D28" s="15">
        <v>1</v>
      </c>
      <c r="E28" s="15">
        <v>9</v>
      </c>
      <c r="F28" s="15">
        <v>9</v>
      </c>
      <c r="G28" s="15">
        <v>1</v>
      </c>
      <c r="H28" s="15">
        <v>1</v>
      </c>
      <c r="I28" s="15">
        <v>2</v>
      </c>
      <c r="J28" s="15">
        <v>2</v>
      </c>
      <c r="K28" s="15">
        <v>1</v>
      </c>
      <c r="L28" s="15">
        <v>1</v>
      </c>
      <c r="M28" s="16">
        <v>1</v>
      </c>
      <c r="N28" s="16">
        <v>1</v>
      </c>
      <c r="O28" s="29">
        <v>2</v>
      </c>
      <c r="P28" s="29">
        <v>1</v>
      </c>
      <c r="Q28" s="29">
        <v>2</v>
      </c>
      <c r="R28" s="29">
        <v>1</v>
      </c>
      <c r="S28" s="16">
        <v>1</v>
      </c>
      <c r="T28" s="16">
        <v>1</v>
      </c>
      <c r="U28" s="16">
        <v>1</v>
      </c>
      <c r="V28" s="16">
        <v>1</v>
      </c>
      <c r="W28" s="16">
        <v>1</v>
      </c>
      <c r="X28" s="16">
        <v>1</v>
      </c>
      <c r="Y28" s="16">
        <v>1</v>
      </c>
      <c r="Z28" s="16">
        <v>1</v>
      </c>
      <c r="AA28" s="16">
        <v>1</v>
      </c>
      <c r="AB28" s="16">
        <v>1</v>
      </c>
      <c r="AC28" s="16">
        <v>1</v>
      </c>
      <c r="AD28" s="16">
        <v>1</v>
      </c>
      <c r="AE28" s="16">
        <v>1</v>
      </c>
      <c r="AF28" s="16">
        <v>1</v>
      </c>
      <c r="AG28" s="16">
        <v>1</v>
      </c>
      <c r="AH28" s="16">
        <v>1</v>
      </c>
      <c r="AI28" s="16">
        <v>1</v>
      </c>
      <c r="AJ28" s="16">
        <v>1</v>
      </c>
      <c r="AK28" s="16">
        <v>1</v>
      </c>
      <c r="AL28" s="16">
        <v>1</v>
      </c>
      <c r="AM28" s="16">
        <v>1</v>
      </c>
      <c r="AN28" s="16">
        <v>1</v>
      </c>
      <c r="AO28" s="16">
        <v>2</v>
      </c>
      <c r="AP28" s="16">
        <v>2</v>
      </c>
      <c r="AQ28" s="17">
        <f t="shared" si="0"/>
        <v>0.8</v>
      </c>
      <c r="AR28" s="17">
        <f t="shared" si="1"/>
        <v>0.15</v>
      </c>
      <c r="AS28" s="18">
        <f t="shared" si="2"/>
        <v>0.05</v>
      </c>
      <c r="AT28" s="19">
        <f t="shared" si="3"/>
        <v>0</v>
      </c>
      <c r="AU28" s="20">
        <f t="shared" si="4"/>
        <v>1</v>
      </c>
      <c r="AV28" s="26">
        <f t="shared" si="5"/>
        <v>1</v>
      </c>
    </row>
    <row r="29" spans="1:48">
      <c r="A29" s="61"/>
      <c r="B29" s="62"/>
      <c r="C29" s="15">
        <v>1</v>
      </c>
      <c r="D29" s="15">
        <v>1</v>
      </c>
      <c r="E29" s="15">
        <v>1</v>
      </c>
      <c r="F29" s="15">
        <v>1</v>
      </c>
      <c r="G29" s="15">
        <v>2</v>
      </c>
      <c r="H29" s="15">
        <v>9</v>
      </c>
      <c r="I29" s="15">
        <v>1</v>
      </c>
      <c r="J29" s="15">
        <v>2</v>
      </c>
      <c r="K29" s="15">
        <v>1</v>
      </c>
      <c r="L29" s="15">
        <v>1</v>
      </c>
      <c r="M29" s="16">
        <v>1</v>
      </c>
      <c r="N29" s="16">
        <v>1</v>
      </c>
      <c r="O29" s="29">
        <v>1</v>
      </c>
      <c r="P29" s="29">
        <v>1</v>
      </c>
      <c r="Q29" s="29">
        <v>2</v>
      </c>
      <c r="R29" s="29">
        <v>1</v>
      </c>
      <c r="S29" s="16">
        <v>1</v>
      </c>
      <c r="T29" s="16">
        <v>1</v>
      </c>
      <c r="U29" s="16">
        <v>1</v>
      </c>
      <c r="V29" s="16">
        <v>1</v>
      </c>
      <c r="W29" s="16">
        <v>1</v>
      </c>
      <c r="X29" s="16">
        <v>1</v>
      </c>
      <c r="Y29" s="16">
        <v>1</v>
      </c>
      <c r="Z29" s="16">
        <v>1</v>
      </c>
      <c r="AA29" s="16">
        <v>1</v>
      </c>
      <c r="AB29" s="16">
        <v>1</v>
      </c>
      <c r="AC29" s="16">
        <v>1</v>
      </c>
      <c r="AD29" s="16">
        <v>1</v>
      </c>
      <c r="AE29" s="16">
        <v>1</v>
      </c>
      <c r="AF29" s="16">
        <v>1</v>
      </c>
      <c r="AG29" s="16">
        <v>1</v>
      </c>
      <c r="AH29" s="16">
        <v>1</v>
      </c>
      <c r="AI29" s="16">
        <v>1</v>
      </c>
      <c r="AJ29" s="16">
        <v>1</v>
      </c>
      <c r="AK29" s="16">
        <v>1</v>
      </c>
      <c r="AL29" s="16">
        <v>1</v>
      </c>
      <c r="AM29" s="16">
        <v>1</v>
      </c>
      <c r="AN29" s="16">
        <v>1</v>
      </c>
      <c r="AO29" s="16">
        <v>1</v>
      </c>
      <c r="AP29" s="16">
        <v>1</v>
      </c>
      <c r="AQ29" s="17">
        <f t="shared" si="0"/>
        <v>0.9</v>
      </c>
      <c r="AR29" s="17">
        <f t="shared" si="1"/>
        <v>7.4999999999999997E-2</v>
      </c>
      <c r="AS29" s="18">
        <f t="shared" si="2"/>
        <v>2.5000000000000001E-2</v>
      </c>
      <c r="AT29" s="19">
        <f t="shared" si="3"/>
        <v>0</v>
      </c>
      <c r="AU29" s="20">
        <f t="shared" si="4"/>
        <v>1</v>
      </c>
      <c r="AV29" s="26">
        <f t="shared" si="5"/>
        <v>1</v>
      </c>
    </row>
    <row r="30" spans="1:48">
      <c r="A30" s="61"/>
      <c r="B30" s="62"/>
      <c r="C30" s="15">
        <v>1</v>
      </c>
      <c r="D30" s="15">
        <v>1</v>
      </c>
      <c r="E30" s="15">
        <v>1</v>
      </c>
      <c r="F30" s="15">
        <v>1</v>
      </c>
      <c r="G30" s="15">
        <v>1</v>
      </c>
      <c r="H30" s="15">
        <v>1</v>
      </c>
      <c r="I30" s="15">
        <v>1</v>
      </c>
      <c r="J30" s="15">
        <v>1</v>
      </c>
      <c r="K30" s="15">
        <v>1</v>
      </c>
      <c r="L30" s="15">
        <v>1</v>
      </c>
      <c r="M30" s="16">
        <v>1</v>
      </c>
      <c r="N30" s="16">
        <v>1</v>
      </c>
      <c r="O30" s="29">
        <v>2</v>
      </c>
      <c r="P30" s="29">
        <v>9</v>
      </c>
      <c r="Q30" s="29">
        <v>2</v>
      </c>
      <c r="R30" s="29">
        <v>1</v>
      </c>
      <c r="S30" s="16">
        <v>1</v>
      </c>
      <c r="T30" s="16">
        <v>1</v>
      </c>
      <c r="U30" s="16">
        <v>1</v>
      </c>
      <c r="V30" s="16">
        <v>1</v>
      </c>
      <c r="W30" s="16">
        <v>1</v>
      </c>
      <c r="X30" s="16">
        <v>1</v>
      </c>
      <c r="Y30" s="16">
        <v>1</v>
      </c>
      <c r="Z30" s="16">
        <v>1</v>
      </c>
      <c r="AA30" s="16">
        <v>1</v>
      </c>
      <c r="AB30" s="16">
        <v>1</v>
      </c>
      <c r="AC30" s="16">
        <v>1</v>
      </c>
      <c r="AD30" s="16">
        <v>1</v>
      </c>
      <c r="AE30" s="16">
        <v>1</v>
      </c>
      <c r="AF30" s="16">
        <v>1</v>
      </c>
      <c r="AG30" s="16">
        <v>1</v>
      </c>
      <c r="AH30" s="16">
        <v>1</v>
      </c>
      <c r="AI30" s="16">
        <v>1</v>
      </c>
      <c r="AJ30" s="16">
        <v>1</v>
      </c>
      <c r="AK30" s="16">
        <v>1</v>
      </c>
      <c r="AL30" s="16">
        <v>1</v>
      </c>
      <c r="AM30" s="16">
        <v>1</v>
      </c>
      <c r="AN30" s="16">
        <v>1</v>
      </c>
      <c r="AO30" s="16">
        <v>1</v>
      </c>
      <c r="AP30" s="16">
        <v>1</v>
      </c>
      <c r="AQ30" s="17">
        <f t="shared" si="0"/>
        <v>0.92500000000000004</v>
      </c>
      <c r="AR30" s="17">
        <f t="shared" si="1"/>
        <v>0.05</v>
      </c>
      <c r="AS30" s="18">
        <f t="shared" si="2"/>
        <v>2.5000000000000001E-2</v>
      </c>
      <c r="AT30" s="19">
        <f t="shared" si="3"/>
        <v>0</v>
      </c>
      <c r="AU30" s="20">
        <f t="shared" si="4"/>
        <v>1</v>
      </c>
      <c r="AV30" s="26">
        <f t="shared" si="5"/>
        <v>1</v>
      </c>
    </row>
    <row r="31" spans="1:48">
      <c r="A31" s="61"/>
      <c r="B31" s="62"/>
      <c r="C31" s="15">
        <v>1</v>
      </c>
      <c r="D31" s="15">
        <v>1</v>
      </c>
      <c r="E31" s="15">
        <v>1</v>
      </c>
      <c r="F31" s="15">
        <v>1</v>
      </c>
      <c r="G31" s="15">
        <v>1</v>
      </c>
      <c r="H31" s="15">
        <v>1</v>
      </c>
      <c r="I31" s="15">
        <v>1</v>
      </c>
      <c r="J31" s="15">
        <v>1</v>
      </c>
      <c r="K31" s="15">
        <v>1</v>
      </c>
      <c r="L31" s="15">
        <v>1</v>
      </c>
      <c r="M31" s="16">
        <v>1</v>
      </c>
      <c r="N31" s="16">
        <v>1</v>
      </c>
      <c r="O31" s="29">
        <v>1</v>
      </c>
      <c r="P31" s="29">
        <v>1</v>
      </c>
      <c r="Q31" s="29">
        <v>1</v>
      </c>
      <c r="R31" s="29">
        <v>1</v>
      </c>
      <c r="S31" s="16">
        <v>1</v>
      </c>
      <c r="T31" s="16">
        <v>1</v>
      </c>
      <c r="U31" s="16">
        <v>1</v>
      </c>
      <c r="V31" s="16">
        <v>1</v>
      </c>
      <c r="W31" s="16">
        <v>1</v>
      </c>
      <c r="X31" s="16">
        <v>1</v>
      </c>
      <c r="Y31" s="16">
        <v>1</v>
      </c>
      <c r="Z31" s="16">
        <v>1</v>
      </c>
      <c r="AA31" s="16">
        <v>1</v>
      </c>
      <c r="AB31" s="16">
        <v>1</v>
      </c>
      <c r="AC31" s="16">
        <v>1</v>
      </c>
      <c r="AD31" s="16">
        <v>1</v>
      </c>
      <c r="AE31" s="16">
        <v>1</v>
      </c>
      <c r="AF31" s="16">
        <v>1</v>
      </c>
      <c r="AG31" s="16">
        <v>1</v>
      </c>
      <c r="AH31" s="16">
        <v>1</v>
      </c>
      <c r="AI31" s="16">
        <v>1</v>
      </c>
      <c r="AJ31" s="16">
        <v>1</v>
      </c>
      <c r="AK31" s="16">
        <v>1</v>
      </c>
      <c r="AL31" s="16">
        <v>1</v>
      </c>
      <c r="AM31" s="16">
        <v>1</v>
      </c>
      <c r="AN31" s="16">
        <v>1</v>
      </c>
      <c r="AO31" s="16">
        <v>1</v>
      </c>
      <c r="AP31" s="16">
        <v>1</v>
      </c>
      <c r="AQ31" s="17">
        <f t="shared" si="0"/>
        <v>1</v>
      </c>
      <c r="AR31" s="17">
        <f t="shared" si="1"/>
        <v>0</v>
      </c>
      <c r="AS31" s="18">
        <f t="shared" si="2"/>
        <v>0</v>
      </c>
      <c r="AT31" s="19">
        <f t="shared" si="3"/>
        <v>0</v>
      </c>
      <c r="AU31" s="20">
        <f t="shared" si="4"/>
        <v>1</v>
      </c>
      <c r="AV31" s="26">
        <f t="shared" si="5"/>
        <v>1</v>
      </c>
    </row>
    <row r="32" spans="1:48">
      <c r="A32" s="61"/>
      <c r="B32" s="62"/>
      <c r="C32" s="15">
        <v>1</v>
      </c>
      <c r="D32" s="15">
        <v>1</v>
      </c>
      <c r="E32" s="15">
        <v>1</v>
      </c>
      <c r="F32" s="15">
        <v>1</v>
      </c>
      <c r="G32" s="15" t="s">
        <v>100</v>
      </c>
      <c r="H32" s="15" t="s">
        <v>100</v>
      </c>
      <c r="I32" s="15">
        <v>9</v>
      </c>
      <c r="J32" s="15">
        <v>9</v>
      </c>
      <c r="K32" s="15">
        <v>9</v>
      </c>
      <c r="L32" s="15">
        <v>1</v>
      </c>
      <c r="M32" s="16">
        <v>1</v>
      </c>
      <c r="N32" s="16">
        <v>1</v>
      </c>
      <c r="O32" s="29">
        <v>2</v>
      </c>
      <c r="P32" s="29">
        <v>9</v>
      </c>
      <c r="Q32" s="29">
        <v>2</v>
      </c>
      <c r="R32" s="29">
        <v>1</v>
      </c>
      <c r="S32" s="16">
        <v>1</v>
      </c>
      <c r="T32" s="16">
        <v>1</v>
      </c>
      <c r="U32" s="16">
        <v>1</v>
      </c>
      <c r="V32" s="16">
        <v>1</v>
      </c>
      <c r="W32" s="16">
        <v>1</v>
      </c>
      <c r="X32" s="16">
        <v>1</v>
      </c>
      <c r="Y32" s="16">
        <v>1</v>
      </c>
      <c r="Z32" s="16">
        <v>1</v>
      </c>
      <c r="AA32" s="16">
        <v>1</v>
      </c>
      <c r="AB32" s="16">
        <v>1</v>
      </c>
      <c r="AC32" s="16">
        <v>1</v>
      </c>
      <c r="AD32" s="16">
        <v>1</v>
      </c>
      <c r="AE32" s="16">
        <v>1</v>
      </c>
      <c r="AF32" s="16">
        <v>1</v>
      </c>
      <c r="AG32" s="16">
        <v>1</v>
      </c>
      <c r="AH32" s="16">
        <v>1</v>
      </c>
      <c r="AI32" s="16">
        <v>1</v>
      </c>
      <c r="AJ32" s="16">
        <v>9</v>
      </c>
      <c r="AK32" s="16">
        <v>9</v>
      </c>
      <c r="AL32" s="16">
        <v>0</v>
      </c>
      <c r="AM32" s="16">
        <v>0</v>
      </c>
      <c r="AN32" s="16">
        <v>0</v>
      </c>
      <c r="AO32" s="16">
        <v>0</v>
      </c>
      <c r="AP32" s="16">
        <v>0</v>
      </c>
      <c r="AQ32" s="17">
        <f t="shared" si="0"/>
        <v>0.625</v>
      </c>
      <c r="AR32" s="17">
        <f t="shared" si="1"/>
        <v>0.05</v>
      </c>
      <c r="AS32" s="18">
        <f t="shared" si="2"/>
        <v>0.15</v>
      </c>
      <c r="AT32" s="19">
        <f t="shared" si="3"/>
        <v>0.125</v>
      </c>
      <c r="AU32" s="20">
        <f t="shared" si="4"/>
        <v>0.95000000000000007</v>
      </c>
      <c r="AV32" s="26">
        <f t="shared" si="5"/>
        <v>0.95000000000000007</v>
      </c>
    </row>
    <row r="33" spans="1:48">
      <c r="A33" s="65"/>
      <c r="B33" s="66"/>
      <c r="C33" s="15">
        <v>1</v>
      </c>
      <c r="D33" s="15">
        <v>1</v>
      </c>
      <c r="E33" s="15">
        <v>1</v>
      </c>
      <c r="F33" s="15">
        <v>1</v>
      </c>
      <c r="G33" s="15">
        <v>1</v>
      </c>
      <c r="H33" s="15">
        <v>9</v>
      </c>
      <c r="I33" s="15">
        <v>9</v>
      </c>
      <c r="J33" s="15">
        <v>2</v>
      </c>
      <c r="K33" s="15">
        <v>1</v>
      </c>
      <c r="L33" s="15">
        <v>1</v>
      </c>
      <c r="M33" s="16">
        <v>1</v>
      </c>
      <c r="N33" s="16">
        <v>1</v>
      </c>
      <c r="O33" s="29">
        <v>2</v>
      </c>
      <c r="P33" s="29">
        <v>9</v>
      </c>
      <c r="Q33" s="29">
        <v>2</v>
      </c>
      <c r="R33" s="29">
        <v>1</v>
      </c>
      <c r="S33" s="16">
        <v>1</v>
      </c>
      <c r="T33" s="16">
        <v>1</v>
      </c>
      <c r="U33" s="16">
        <v>1</v>
      </c>
      <c r="V33" s="16">
        <v>1</v>
      </c>
      <c r="W33" s="16">
        <v>1</v>
      </c>
      <c r="X33" s="16">
        <v>1</v>
      </c>
      <c r="Y33" s="16">
        <v>1</v>
      </c>
      <c r="Z33" s="16">
        <v>1</v>
      </c>
      <c r="AA33" s="16">
        <v>1</v>
      </c>
      <c r="AB33" s="16">
        <v>1</v>
      </c>
      <c r="AC33" s="16">
        <v>1</v>
      </c>
      <c r="AD33" s="16">
        <v>1</v>
      </c>
      <c r="AE33" s="16">
        <v>1</v>
      </c>
      <c r="AF33" s="16">
        <v>1</v>
      </c>
      <c r="AG33" s="16">
        <v>1</v>
      </c>
      <c r="AH33" s="16">
        <v>1</v>
      </c>
      <c r="AI33" s="16">
        <v>1</v>
      </c>
      <c r="AJ33" s="16">
        <v>1</v>
      </c>
      <c r="AK33" s="16">
        <v>1</v>
      </c>
      <c r="AL33" s="16">
        <v>2</v>
      </c>
      <c r="AM33" s="16">
        <v>2</v>
      </c>
      <c r="AN33" s="16">
        <v>2</v>
      </c>
      <c r="AO33" s="16">
        <v>2</v>
      </c>
      <c r="AP33" s="16">
        <v>2</v>
      </c>
      <c r="AQ33" s="17">
        <f t="shared" si="0"/>
        <v>0.72499999999999998</v>
      </c>
      <c r="AR33" s="17">
        <f t="shared" si="1"/>
        <v>0.2</v>
      </c>
      <c r="AS33" s="18">
        <f t="shared" si="2"/>
        <v>7.4999999999999997E-2</v>
      </c>
      <c r="AT33" s="19">
        <f t="shared" si="3"/>
        <v>0</v>
      </c>
      <c r="AU33" s="20">
        <f t="shared" si="4"/>
        <v>1</v>
      </c>
      <c r="AV33" s="26">
        <f t="shared" si="5"/>
        <v>1</v>
      </c>
    </row>
    <row r="34" spans="1:48">
      <c r="A34" s="63"/>
      <c r="B34" s="64"/>
      <c r="C34" s="15"/>
      <c r="D34" s="15"/>
      <c r="E34" s="15"/>
      <c r="F34" s="15"/>
      <c r="G34" s="15"/>
      <c r="H34" s="15"/>
      <c r="I34" s="15"/>
      <c r="J34" s="15"/>
      <c r="K34" s="15"/>
      <c r="L34" s="15"/>
      <c r="M34" s="16"/>
      <c r="N34" s="16"/>
      <c r="O34" s="29"/>
      <c r="P34" s="29"/>
      <c r="Q34" s="29"/>
      <c r="R34" s="29"/>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7">
        <f t="shared" si="0"/>
        <v>0</v>
      </c>
      <c r="AR34" s="17">
        <f t="shared" si="1"/>
        <v>0</v>
      </c>
      <c r="AS34" s="18">
        <f t="shared" si="2"/>
        <v>0</v>
      </c>
      <c r="AT34" s="19">
        <f t="shared" si="3"/>
        <v>0</v>
      </c>
      <c r="AU34" s="20">
        <f t="shared" si="4"/>
        <v>0</v>
      </c>
      <c r="AV34" s="26">
        <f t="shared" si="5"/>
        <v>0</v>
      </c>
    </row>
    <row r="35" spans="1:48">
      <c r="A35" s="63"/>
      <c r="B35" s="64"/>
      <c r="C35" s="15"/>
      <c r="D35" s="15"/>
      <c r="E35" s="15"/>
      <c r="F35" s="15"/>
      <c r="G35" s="15"/>
      <c r="H35" s="15"/>
      <c r="I35" s="15"/>
      <c r="J35" s="15"/>
      <c r="K35" s="15"/>
      <c r="L35" s="15"/>
      <c r="M35" s="16"/>
      <c r="N35" s="16"/>
      <c r="O35" s="29"/>
      <c r="P35" s="29"/>
      <c r="Q35" s="29"/>
      <c r="R35" s="29"/>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7">
        <f t="shared" si="0"/>
        <v>0</v>
      </c>
      <c r="AR35" s="17">
        <f t="shared" si="1"/>
        <v>0</v>
      </c>
      <c r="AS35" s="18">
        <f t="shared" si="2"/>
        <v>0</v>
      </c>
      <c r="AT35" s="19">
        <f t="shared" si="3"/>
        <v>0</v>
      </c>
      <c r="AU35" s="20">
        <f t="shared" si="4"/>
        <v>0</v>
      </c>
      <c r="AV35" s="26">
        <f t="shared" si="5"/>
        <v>0</v>
      </c>
    </row>
    <row r="36" spans="1:48">
      <c r="A36" s="63"/>
      <c r="B36" s="64"/>
      <c r="C36" s="15"/>
      <c r="D36" s="15"/>
      <c r="E36" s="15"/>
      <c r="F36" s="15"/>
      <c r="G36" s="15"/>
      <c r="H36" s="15"/>
      <c r="I36" s="15"/>
      <c r="J36" s="15"/>
      <c r="K36" s="15"/>
      <c r="L36" s="15"/>
      <c r="M36" s="16"/>
      <c r="N36" s="16"/>
      <c r="O36" s="29"/>
      <c r="P36" s="29"/>
      <c r="Q36" s="29"/>
      <c r="R36" s="29"/>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7">
        <f t="shared" si="0"/>
        <v>0</v>
      </c>
      <c r="AR36" s="17">
        <f t="shared" si="1"/>
        <v>0</v>
      </c>
      <c r="AS36" s="18">
        <f t="shared" si="2"/>
        <v>0</v>
      </c>
      <c r="AT36" s="19">
        <f t="shared" si="3"/>
        <v>0</v>
      </c>
      <c r="AU36" s="20">
        <f t="shared" si="4"/>
        <v>0</v>
      </c>
      <c r="AV36" s="26">
        <f t="shared" si="5"/>
        <v>0</v>
      </c>
    </row>
    <row r="37" spans="1:48">
      <c r="A37" s="63"/>
      <c r="B37" s="64"/>
      <c r="C37" s="15"/>
      <c r="D37" s="15"/>
      <c r="E37" s="15"/>
      <c r="F37" s="15"/>
      <c r="G37" s="15"/>
      <c r="H37" s="15"/>
      <c r="I37" s="15"/>
      <c r="J37" s="15"/>
      <c r="K37" s="15"/>
      <c r="L37" s="15"/>
      <c r="M37" s="16"/>
      <c r="N37" s="16"/>
      <c r="O37" s="29"/>
      <c r="P37" s="29"/>
      <c r="Q37" s="29"/>
      <c r="R37" s="29"/>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7">
        <f t="shared" si="0"/>
        <v>0</v>
      </c>
      <c r="AR37" s="17">
        <f t="shared" si="1"/>
        <v>0</v>
      </c>
      <c r="AS37" s="18">
        <f t="shared" si="2"/>
        <v>0</v>
      </c>
      <c r="AT37" s="19">
        <f t="shared" si="3"/>
        <v>0</v>
      </c>
      <c r="AU37" s="20">
        <f t="shared" si="4"/>
        <v>0</v>
      </c>
      <c r="AV37" s="26">
        <f t="shared" si="5"/>
        <v>0</v>
      </c>
    </row>
    <row r="38" spans="1:48">
      <c r="A38" s="63"/>
      <c r="B38" s="64"/>
      <c r="C38" s="15"/>
      <c r="D38" s="15"/>
      <c r="E38" s="15"/>
      <c r="F38" s="15"/>
      <c r="G38" s="15"/>
      <c r="H38" s="15"/>
      <c r="I38" s="15"/>
      <c r="J38" s="15"/>
      <c r="K38" s="15"/>
      <c r="L38" s="15"/>
      <c r="M38" s="16"/>
      <c r="N38" s="16"/>
      <c r="O38" s="29"/>
      <c r="P38" s="29"/>
      <c r="Q38" s="29"/>
      <c r="R38" s="29"/>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7">
        <f t="shared" si="0"/>
        <v>0</v>
      </c>
      <c r="AR38" s="17">
        <f t="shared" si="1"/>
        <v>0</v>
      </c>
      <c r="AS38" s="18">
        <f t="shared" si="2"/>
        <v>0</v>
      </c>
      <c r="AT38" s="19">
        <f t="shared" si="3"/>
        <v>0</v>
      </c>
      <c r="AU38" s="20">
        <f t="shared" si="4"/>
        <v>0</v>
      </c>
      <c r="AV38" s="26">
        <f t="shared" si="5"/>
        <v>0</v>
      </c>
    </row>
    <row r="39" spans="1:48">
      <c r="A39" s="63"/>
      <c r="B39" s="64"/>
      <c r="C39" s="15"/>
      <c r="D39" s="15"/>
      <c r="E39" s="15"/>
      <c r="F39" s="15"/>
      <c r="G39" s="15"/>
      <c r="H39" s="15"/>
      <c r="I39" s="15"/>
      <c r="J39" s="15"/>
      <c r="K39" s="15"/>
      <c r="L39" s="15"/>
      <c r="M39" s="16"/>
      <c r="N39" s="16"/>
      <c r="O39" s="29"/>
      <c r="P39" s="29"/>
      <c r="Q39" s="29"/>
      <c r="R39" s="29"/>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7">
        <f t="shared" si="0"/>
        <v>0</v>
      </c>
      <c r="AR39" s="17">
        <f t="shared" si="1"/>
        <v>0</v>
      </c>
      <c r="AS39" s="18">
        <f t="shared" si="2"/>
        <v>0</v>
      </c>
      <c r="AT39" s="19">
        <f t="shared" si="3"/>
        <v>0</v>
      </c>
      <c r="AU39" s="20">
        <f t="shared" si="4"/>
        <v>0</v>
      </c>
      <c r="AV39" s="26">
        <f t="shared" si="5"/>
        <v>0</v>
      </c>
    </row>
    <row r="40" spans="1:48" ht="26.25">
      <c r="A40" s="87" t="s">
        <v>31</v>
      </c>
      <c r="B40" s="87"/>
      <c r="C40" s="21">
        <f>COUNTIF(C5:C39,1)/29</f>
        <v>0.93103448275862066</v>
      </c>
      <c r="D40" s="21">
        <f t="shared" ref="D40:AP40" si="6">COUNTIF(D5:D39,1)/29</f>
        <v>0.96551724137931039</v>
      </c>
      <c r="E40" s="21">
        <f t="shared" si="6"/>
        <v>0.93103448275862066</v>
      </c>
      <c r="F40" s="21">
        <f t="shared" si="6"/>
        <v>0.96551724137931039</v>
      </c>
      <c r="G40" s="21">
        <f t="shared" si="6"/>
        <v>0.55172413793103448</v>
      </c>
      <c r="H40" s="21">
        <f t="shared" si="6"/>
        <v>0.75862068965517238</v>
      </c>
      <c r="I40" s="21">
        <f t="shared" si="6"/>
        <v>0.65517241379310343</v>
      </c>
      <c r="J40" s="21">
        <f t="shared" si="6"/>
        <v>0.34482758620689657</v>
      </c>
      <c r="K40" s="21">
        <f t="shared" si="6"/>
        <v>0.96551724137931039</v>
      </c>
      <c r="L40" s="21">
        <f t="shared" si="6"/>
        <v>1</v>
      </c>
      <c r="M40" s="21">
        <f t="shared" si="6"/>
        <v>0.93103448275862066</v>
      </c>
      <c r="N40" s="21">
        <f t="shared" si="6"/>
        <v>0.93103448275862066</v>
      </c>
      <c r="O40" s="30">
        <f t="shared" si="6"/>
        <v>0.27586206896551724</v>
      </c>
      <c r="P40" s="30">
        <f t="shared" si="6"/>
        <v>0.37931034482758619</v>
      </c>
      <c r="Q40" s="30">
        <f t="shared" si="6"/>
        <v>0.2413793103448276</v>
      </c>
      <c r="R40" s="30">
        <f t="shared" si="6"/>
        <v>0.82758620689655171</v>
      </c>
      <c r="S40" s="21">
        <f t="shared" si="6"/>
        <v>1</v>
      </c>
      <c r="T40" s="21">
        <f t="shared" si="6"/>
        <v>1</v>
      </c>
      <c r="U40" s="21">
        <f t="shared" si="6"/>
        <v>1</v>
      </c>
      <c r="V40" s="21">
        <f t="shared" si="6"/>
        <v>1</v>
      </c>
      <c r="W40" s="21">
        <f t="shared" si="6"/>
        <v>1</v>
      </c>
      <c r="X40" s="21">
        <f t="shared" si="6"/>
        <v>1</v>
      </c>
      <c r="Y40" s="21">
        <f t="shared" si="6"/>
        <v>1</v>
      </c>
      <c r="Z40" s="21">
        <f t="shared" si="6"/>
        <v>1</v>
      </c>
      <c r="AA40" s="21">
        <f t="shared" si="6"/>
        <v>1</v>
      </c>
      <c r="AB40" s="21">
        <f t="shared" si="6"/>
        <v>1</v>
      </c>
      <c r="AC40" s="21">
        <f t="shared" si="6"/>
        <v>1</v>
      </c>
      <c r="AD40" s="21">
        <f t="shared" si="6"/>
        <v>1</v>
      </c>
      <c r="AE40" s="21">
        <f t="shared" si="6"/>
        <v>1</v>
      </c>
      <c r="AF40" s="21">
        <f t="shared" si="6"/>
        <v>1</v>
      </c>
      <c r="AG40" s="21">
        <f t="shared" si="6"/>
        <v>1</v>
      </c>
      <c r="AH40" s="21">
        <f t="shared" si="6"/>
        <v>1</v>
      </c>
      <c r="AI40" s="21">
        <f t="shared" si="6"/>
        <v>1</v>
      </c>
      <c r="AJ40" s="21">
        <f t="shared" si="6"/>
        <v>0.89655172413793105</v>
      </c>
      <c r="AK40" s="21">
        <f t="shared" si="6"/>
        <v>0.89655172413793105</v>
      </c>
      <c r="AL40" s="21">
        <f t="shared" si="6"/>
        <v>0.34482758620689657</v>
      </c>
      <c r="AM40" s="21">
        <f t="shared" si="6"/>
        <v>0.27586206896551724</v>
      </c>
      <c r="AN40" s="21">
        <f t="shared" si="6"/>
        <v>0.27586206896551724</v>
      </c>
      <c r="AO40" s="21">
        <f t="shared" si="6"/>
        <v>0.2413793103448276</v>
      </c>
      <c r="AP40" s="21">
        <f t="shared" si="6"/>
        <v>0.2413793103448276</v>
      </c>
    </row>
    <row r="41" spans="1:48" ht="26.25">
      <c r="A41" s="85" t="s">
        <v>102</v>
      </c>
      <c r="B41" s="86"/>
      <c r="C41" s="21">
        <f>COUNTIF(C5:C39,2)/29</f>
        <v>0</v>
      </c>
      <c r="D41" s="21">
        <f t="shared" ref="D41:AP41" si="7">COUNTIF(D5:D39,2)/29</f>
        <v>0</v>
      </c>
      <c r="E41" s="21">
        <f t="shared" si="7"/>
        <v>0</v>
      </c>
      <c r="F41" s="21">
        <f t="shared" si="7"/>
        <v>0</v>
      </c>
      <c r="G41" s="21">
        <f t="shared" si="7"/>
        <v>0.17241379310344829</v>
      </c>
      <c r="H41" s="21">
        <f t="shared" si="7"/>
        <v>0</v>
      </c>
      <c r="I41" s="21">
        <f t="shared" si="7"/>
        <v>0.27586206896551724</v>
      </c>
      <c r="J41" s="21">
        <f t="shared" si="7"/>
        <v>0.62068965517241381</v>
      </c>
      <c r="K41" s="21">
        <f t="shared" si="7"/>
        <v>0</v>
      </c>
      <c r="L41" s="21">
        <f t="shared" si="7"/>
        <v>0</v>
      </c>
      <c r="M41" s="21">
        <f t="shared" si="7"/>
        <v>6.8965517241379309E-2</v>
      </c>
      <c r="N41" s="21">
        <f t="shared" si="7"/>
        <v>6.8965517241379309E-2</v>
      </c>
      <c r="O41" s="30">
        <f t="shared" si="7"/>
        <v>0.65517241379310343</v>
      </c>
      <c r="P41" s="30">
        <f t="shared" si="7"/>
        <v>0</v>
      </c>
      <c r="Q41" s="30">
        <f t="shared" si="7"/>
        <v>0.65517241379310343</v>
      </c>
      <c r="R41" s="30">
        <f t="shared" si="7"/>
        <v>0</v>
      </c>
      <c r="S41" s="21">
        <f t="shared" si="7"/>
        <v>0</v>
      </c>
      <c r="T41" s="21">
        <f t="shared" si="7"/>
        <v>0</v>
      </c>
      <c r="U41" s="21">
        <f t="shared" si="7"/>
        <v>0</v>
      </c>
      <c r="V41" s="21">
        <f t="shared" si="7"/>
        <v>0</v>
      </c>
      <c r="W41" s="21">
        <f t="shared" si="7"/>
        <v>0</v>
      </c>
      <c r="X41" s="21">
        <f t="shared" si="7"/>
        <v>0</v>
      </c>
      <c r="Y41" s="21">
        <f t="shared" si="7"/>
        <v>0</v>
      </c>
      <c r="Z41" s="21">
        <f t="shared" si="7"/>
        <v>0</v>
      </c>
      <c r="AA41" s="21">
        <f t="shared" si="7"/>
        <v>0</v>
      </c>
      <c r="AB41" s="21">
        <f t="shared" si="7"/>
        <v>0</v>
      </c>
      <c r="AC41" s="21">
        <f t="shared" si="7"/>
        <v>0</v>
      </c>
      <c r="AD41" s="21">
        <f t="shared" si="7"/>
        <v>0</v>
      </c>
      <c r="AE41" s="21">
        <f t="shared" si="7"/>
        <v>0</v>
      </c>
      <c r="AF41" s="21">
        <f t="shared" si="7"/>
        <v>0</v>
      </c>
      <c r="AG41" s="21">
        <f t="shared" si="7"/>
        <v>0</v>
      </c>
      <c r="AH41" s="21">
        <f t="shared" si="7"/>
        <v>0</v>
      </c>
      <c r="AI41" s="21">
        <f t="shared" si="7"/>
        <v>0</v>
      </c>
      <c r="AJ41" s="21">
        <f t="shared" si="7"/>
        <v>0</v>
      </c>
      <c r="AK41" s="21">
        <f t="shared" si="7"/>
        <v>0</v>
      </c>
      <c r="AL41" s="21">
        <f t="shared" si="7"/>
        <v>0.51724137931034486</v>
      </c>
      <c r="AM41" s="21">
        <f t="shared" si="7"/>
        <v>0.58620689655172409</v>
      </c>
      <c r="AN41" s="21">
        <f t="shared" si="7"/>
        <v>0.58620689655172409</v>
      </c>
      <c r="AO41" s="21">
        <f t="shared" si="7"/>
        <v>0.62068965517241381</v>
      </c>
      <c r="AP41" s="21">
        <f t="shared" si="7"/>
        <v>0.62068965517241381</v>
      </c>
    </row>
    <row r="42" spans="1:48" ht="26.25">
      <c r="A42" s="82" t="s">
        <v>32</v>
      </c>
      <c r="B42" s="82"/>
      <c r="C42" s="22">
        <f>COUNTIF(C5:C39,9)/29</f>
        <v>6.8965517241379309E-2</v>
      </c>
      <c r="D42" s="22">
        <f t="shared" ref="D42:AP42" si="8">COUNTIF(D5:D39,9)/29</f>
        <v>3.4482758620689655E-2</v>
      </c>
      <c r="E42" s="22">
        <f t="shared" si="8"/>
        <v>6.8965517241379309E-2</v>
      </c>
      <c r="F42" s="22">
        <f t="shared" si="8"/>
        <v>3.4482758620689655E-2</v>
      </c>
      <c r="G42" s="22">
        <f t="shared" si="8"/>
        <v>0.20689655172413793</v>
      </c>
      <c r="H42" s="22">
        <f t="shared" si="8"/>
        <v>0.17241379310344829</v>
      </c>
      <c r="I42" s="22">
        <f t="shared" si="8"/>
        <v>6.8965517241379309E-2</v>
      </c>
      <c r="J42" s="22">
        <f t="shared" si="8"/>
        <v>3.4482758620689655E-2</v>
      </c>
      <c r="K42" s="22">
        <f t="shared" si="8"/>
        <v>3.4482758620689655E-2</v>
      </c>
      <c r="L42" s="22">
        <f t="shared" si="8"/>
        <v>0</v>
      </c>
      <c r="M42" s="22">
        <f t="shared" si="8"/>
        <v>0</v>
      </c>
      <c r="N42" s="22">
        <f t="shared" si="8"/>
        <v>0</v>
      </c>
      <c r="O42" s="31">
        <f t="shared" si="8"/>
        <v>6.8965517241379309E-2</v>
      </c>
      <c r="P42" s="31">
        <f t="shared" si="8"/>
        <v>0.62068965517241381</v>
      </c>
      <c r="Q42" s="31">
        <f t="shared" si="8"/>
        <v>0.10344827586206896</v>
      </c>
      <c r="R42" s="31">
        <f t="shared" si="8"/>
        <v>0.17241379310344829</v>
      </c>
      <c r="S42" s="22">
        <f t="shared" si="8"/>
        <v>0</v>
      </c>
      <c r="T42" s="22">
        <f t="shared" si="8"/>
        <v>0</v>
      </c>
      <c r="U42" s="22">
        <f t="shared" si="8"/>
        <v>0</v>
      </c>
      <c r="V42" s="22">
        <f t="shared" si="8"/>
        <v>0</v>
      </c>
      <c r="W42" s="22">
        <f t="shared" si="8"/>
        <v>0</v>
      </c>
      <c r="X42" s="22">
        <f t="shared" si="8"/>
        <v>0</v>
      </c>
      <c r="Y42" s="22">
        <f t="shared" si="8"/>
        <v>0</v>
      </c>
      <c r="Z42" s="22">
        <f t="shared" si="8"/>
        <v>0</v>
      </c>
      <c r="AA42" s="22">
        <f t="shared" si="8"/>
        <v>0</v>
      </c>
      <c r="AB42" s="22">
        <f t="shared" si="8"/>
        <v>0</v>
      </c>
      <c r="AC42" s="22">
        <f t="shared" si="8"/>
        <v>0</v>
      </c>
      <c r="AD42" s="22">
        <f t="shared" si="8"/>
        <v>0</v>
      </c>
      <c r="AE42" s="22">
        <f t="shared" si="8"/>
        <v>0</v>
      </c>
      <c r="AF42" s="22">
        <f t="shared" si="8"/>
        <v>0</v>
      </c>
      <c r="AG42" s="22">
        <f t="shared" si="8"/>
        <v>0</v>
      </c>
      <c r="AH42" s="22">
        <f t="shared" si="8"/>
        <v>0</v>
      </c>
      <c r="AI42" s="22">
        <f t="shared" si="8"/>
        <v>0</v>
      </c>
      <c r="AJ42" s="22">
        <f t="shared" si="8"/>
        <v>0.10344827586206896</v>
      </c>
      <c r="AK42" s="22">
        <f t="shared" si="8"/>
        <v>0.10344827586206896</v>
      </c>
      <c r="AL42" s="22">
        <f t="shared" si="8"/>
        <v>0</v>
      </c>
      <c r="AM42" s="22">
        <f t="shared" si="8"/>
        <v>0</v>
      </c>
      <c r="AN42" s="22">
        <f t="shared" si="8"/>
        <v>0</v>
      </c>
      <c r="AO42" s="22">
        <f t="shared" si="8"/>
        <v>0</v>
      </c>
      <c r="AP42" s="22">
        <f t="shared" si="8"/>
        <v>0</v>
      </c>
    </row>
    <row r="43" spans="1:48" ht="26.25">
      <c r="A43" s="84" t="s">
        <v>33</v>
      </c>
      <c r="B43" s="84"/>
      <c r="C43" s="23">
        <f>COUNTIF(C5:C39,0)/29</f>
        <v>0</v>
      </c>
      <c r="D43" s="23">
        <f t="shared" ref="D43:AP43" si="9">COUNTIF(D5:D39,0)/29</f>
        <v>0</v>
      </c>
      <c r="E43" s="23">
        <f t="shared" si="9"/>
        <v>0</v>
      </c>
      <c r="F43" s="23">
        <f t="shared" si="9"/>
        <v>0</v>
      </c>
      <c r="G43" s="23">
        <f t="shared" si="9"/>
        <v>0</v>
      </c>
      <c r="H43" s="23">
        <f t="shared" si="9"/>
        <v>0</v>
      </c>
      <c r="I43" s="23">
        <f t="shared" si="9"/>
        <v>0</v>
      </c>
      <c r="J43" s="23">
        <f t="shared" si="9"/>
        <v>0</v>
      </c>
      <c r="K43" s="23">
        <f t="shared" si="9"/>
        <v>0</v>
      </c>
      <c r="L43" s="23">
        <f t="shared" si="9"/>
        <v>0</v>
      </c>
      <c r="M43" s="23">
        <f t="shared" si="9"/>
        <v>0</v>
      </c>
      <c r="N43" s="23">
        <f t="shared" si="9"/>
        <v>0</v>
      </c>
      <c r="O43" s="32">
        <f t="shared" si="9"/>
        <v>0</v>
      </c>
      <c r="P43" s="32">
        <f t="shared" si="9"/>
        <v>0</v>
      </c>
      <c r="Q43" s="32">
        <f t="shared" si="9"/>
        <v>0</v>
      </c>
      <c r="R43" s="32">
        <f t="shared" si="9"/>
        <v>0</v>
      </c>
      <c r="S43" s="23">
        <f t="shared" si="9"/>
        <v>0</v>
      </c>
      <c r="T43" s="23">
        <f t="shared" si="9"/>
        <v>0</v>
      </c>
      <c r="U43" s="23">
        <f t="shared" si="9"/>
        <v>0</v>
      </c>
      <c r="V43" s="23">
        <f t="shared" si="9"/>
        <v>0</v>
      </c>
      <c r="W43" s="23">
        <f t="shared" si="9"/>
        <v>0</v>
      </c>
      <c r="X43" s="23">
        <f t="shared" si="9"/>
        <v>0</v>
      </c>
      <c r="Y43" s="23">
        <f t="shared" si="9"/>
        <v>0</v>
      </c>
      <c r="Z43" s="23">
        <f t="shared" si="9"/>
        <v>0</v>
      </c>
      <c r="AA43" s="23">
        <f t="shared" si="9"/>
        <v>0</v>
      </c>
      <c r="AB43" s="23">
        <f t="shared" si="9"/>
        <v>0</v>
      </c>
      <c r="AC43" s="23">
        <f t="shared" si="9"/>
        <v>0</v>
      </c>
      <c r="AD43" s="23">
        <f t="shared" si="9"/>
        <v>0</v>
      </c>
      <c r="AE43" s="23">
        <f t="shared" si="9"/>
        <v>0</v>
      </c>
      <c r="AF43" s="23">
        <f t="shared" si="9"/>
        <v>0</v>
      </c>
      <c r="AG43" s="23">
        <f t="shared" si="9"/>
        <v>0</v>
      </c>
      <c r="AH43" s="23">
        <f t="shared" si="9"/>
        <v>0</v>
      </c>
      <c r="AI43" s="23">
        <f t="shared" si="9"/>
        <v>0</v>
      </c>
      <c r="AJ43" s="23">
        <f t="shared" si="9"/>
        <v>0</v>
      </c>
      <c r="AK43" s="23">
        <f t="shared" si="9"/>
        <v>0</v>
      </c>
      <c r="AL43" s="23">
        <f t="shared" si="9"/>
        <v>6.8965517241379309E-2</v>
      </c>
      <c r="AM43" s="23">
        <f t="shared" si="9"/>
        <v>6.8965517241379309E-2</v>
      </c>
      <c r="AN43" s="23">
        <f t="shared" si="9"/>
        <v>6.8965517241379309E-2</v>
      </c>
      <c r="AO43" s="23">
        <f t="shared" si="9"/>
        <v>6.8965517241379309E-2</v>
      </c>
      <c r="AP43" s="23">
        <f t="shared" si="9"/>
        <v>6.8965517241379309E-2</v>
      </c>
    </row>
    <row r="44" spans="1:48" ht="26.25" hidden="1">
      <c r="A44" s="68" t="s">
        <v>34</v>
      </c>
      <c r="B44" s="68"/>
      <c r="C44" s="24">
        <f>SUM(C40:C43)</f>
        <v>1</v>
      </c>
      <c r="D44" s="24"/>
      <c r="E44" s="24"/>
      <c r="F44" s="24"/>
      <c r="G44" s="24">
        <f t="shared" ref="G44:AP44" si="10">SUM(G40:G43)</f>
        <v>0.93103448275862066</v>
      </c>
      <c r="H44" s="24">
        <f t="shared" si="10"/>
        <v>0.93103448275862066</v>
      </c>
      <c r="I44" s="24">
        <f t="shared" si="10"/>
        <v>1</v>
      </c>
      <c r="J44" s="24">
        <f t="shared" si="10"/>
        <v>1</v>
      </c>
      <c r="K44" s="24">
        <f t="shared" si="10"/>
        <v>1</v>
      </c>
      <c r="L44" s="24">
        <f t="shared" si="10"/>
        <v>1</v>
      </c>
      <c r="M44" s="24">
        <f t="shared" si="10"/>
        <v>1</v>
      </c>
      <c r="N44" s="24">
        <f t="shared" si="10"/>
        <v>1</v>
      </c>
      <c r="O44" s="33">
        <f t="shared" si="10"/>
        <v>1</v>
      </c>
      <c r="P44" s="33">
        <f t="shared" si="10"/>
        <v>1</v>
      </c>
      <c r="Q44" s="33">
        <f t="shared" si="10"/>
        <v>1</v>
      </c>
      <c r="R44" s="33">
        <f t="shared" si="10"/>
        <v>1</v>
      </c>
      <c r="S44" s="24">
        <f t="shared" si="10"/>
        <v>1</v>
      </c>
      <c r="T44" s="24">
        <f t="shared" si="10"/>
        <v>1</v>
      </c>
      <c r="U44" s="24">
        <f t="shared" si="10"/>
        <v>1</v>
      </c>
      <c r="V44" s="24">
        <f t="shared" si="10"/>
        <v>1</v>
      </c>
      <c r="W44" s="24">
        <f t="shared" si="10"/>
        <v>1</v>
      </c>
      <c r="X44" s="24">
        <f t="shared" si="10"/>
        <v>1</v>
      </c>
      <c r="Y44" s="24">
        <f t="shared" si="10"/>
        <v>1</v>
      </c>
      <c r="Z44" s="24"/>
      <c r="AA44" s="24"/>
      <c r="AB44" s="24"/>
      <c r="AC44" s="24"/>
      <c r="AD44" s="24"/>
      <c r="AE44" s="24"/>
      <c r="AF44" s="24"/>
      <c r="AG44" s="24"/>
      <c r="AH44" s="24"/>
      <c r="AI44" s="24"/>
      <c r="AJ44" s="24"/>
      <c r="AK44" s="24"/>
      <c r="AL44" s="24">
        <f t="shared" si="10"/>
        <v>0.93103448275862077</v>
      </c>
      <c r="AM44" s="24">
        <f t="shared" si="10"/>
        <v>0.93103448275862066</v>
      </c>
      <c r="AN44" s="24">
        <f t="shared" si="10"/>
        <v>0.93103448275862066</v>
      </c>
      <c r="AO44" s="24">
        <f t="shared" si="10"/>
        <v>0.93103448275862077</v>
      </c>
      <c r="AP44" s="24">
        <f t="shared" si="10"/>
        <v>0.93103448275862077</v>
      </c>
    </row>
    <row r="45" spans="1:48">
      <c r="C45" s="27">
        <f>SUM(C40:C43)</f>
        <v>1</v>
      </c>
      <c r="D45" s="27">
        <f t="shared" ref="D45:AP45" si="11">SUM(D40:D43)</f>
        <v>1</v>
      </c>
      <c r="E45" s="27">
        <f t="shared" si="11"/>
        <v>1</v>
      </c>
      <c r="F45" s="27">
        <f t="shared" si="11"/>
        <v>1</v>
      </c>
      <c r="G45" s="27">
        <f t="shared" si="11"/>
        <v>0.93103448275862066</v>
      </c>
      <c r="H45" s="27">
        <f t="shared" si="11"/>
        <v>0.93103448275862066</v>
      </c>
      <c r="I45" s="27">
        <f t="shared" si="11"/>
        <v>1</v>
      </c>
      <c r="J45" s="27">
        <f t="shared" si="11"/>
        <v>1</v>
      </c>
      <c r="K45" s="27">
        <f t="shared" si="11"/>
        <v>1</v>
      </c>
      <c r="L45" s="27">
        <f t="shared" si="11"/>
        <v>1</v>
      </c>
      <c r="M45" s="27">
        <f t="shared" si="11"/>
        <v>1</v>
      </c>
      <c r="N45" s="27">
        <f t="shared" si="11"/>
        <v>1</v>
      </c>
      <c r="O45" s="34">
        <f t="shared" si="11"/>
        <v>1</v>
      </c>
      <c r="P45" s="34">
        <f t="shared" si="11"/>
        <v>1</v>
      </c>
      <c r="Q45" s="34">
        <f t="shared" si="11"/>
        <v>1</v>
      </c>
      <c r="R45" s="34">
        <f t="shared" si="11"/>
        <v>1</v>
      </c>
      <c r="S45" s="27">
        <f t="shared" si="11"/>
        <v>1</v>
      </c>
      <c r="T45" s="27">
        <f t="shared" si="11"/>
        <v>1</v>
      </c>
      <c r="U45" s="27">
        <f t="shared" si="11"/>
        <v>1</v>
      </c>
      <c r="V45" s="27">
        <f t="shared" si="11"/>
        <v>1</v>
      </c>
      <c r="W45" s="27">
        <f t="shared" si="11"/>
        <v>1</v>
      </c>
      <c r="X45" s="27">
        <f t="shared" si="11"/>
        <v>1</v>
      </c>
      <c r="Y45" s="27">
        <f t="shared" si="11"/>
        <v>1</v>
      </c>
      <c r="Z45" s="27">
        <f t="shared" si="11"/>
        <v>1</v>
      </c>
      <c r="AA45" s="27">
        <f t="shared" si="11"/>
        <v>1</v>
      </c>
      <c r="AB45" s="27">
        <f t="shared" si="11"/>
        <v>1</v>
      </c>
      <c r="AC45" s="27">
        <f t="shared" si="11"/>
        <v>1</v>
      </c>
      <c r="AD45" s="27">
        <f t="shared" si="11"/>
        <v>1</v>
      </c>
      <c r="AE45" s="27">
        <f t="shared" si="11"/>
        <v>1</v>
      </c>
      <c r="AF45" s="27">
        <f t="shared" si="11"/>
        <v>1</v>
      </c>
      <c r="AG45" s="27">
        <f t="shared" si="11"/>
        <v>1</v>
      </c>
      <c r="AH45" s="27">
        <f t="shared" si="11"/>
        <v>1</v>
      </c>
      <c r="AI45" s="27">
        <f t="shared" si="11"/>
        <v>1</v>
      </c>
      <c r="AJ45" s="27">
        <f t="shared" si="11"/>
        <v>1</v>
      </c>
      <c r="AK45" s="27">
        <f t="shared" si="11"/>
        <v>1</v>
      </c>
      <c r="AL45" s="27">
        <f t="shared" si="11"/>
        <v>0.93103448275862077</v>
      </c>
      <c r="AM45" s="27">
        <f t="shared" si="11"/>
        <v>0.93103448275862066</v>
      </c>
      <c r="AN45" s="27">
        <f t="shared" si="11"/>
        <v>0.93103448275862066</v>
      </c>
      <c r="AO45" s="27">
        <f t="shared" si="11"/>
        <v>0.93103448275862077</v>
      </c>
      <c r="AP45" s="27">
        <f t="shared" si="11"/>
        <v>0.93103448275862077</v>
      </c>
    </row>
  </sheetData>
  <mergeCells count="63">
    <mergeCell ref="A39:B39"/>
    <mergeCell ref="A41:B41"/>
    <mergeCell ref="A37:B37"/>
    <mergeCell ref="A40:B40"/>
    <mergeCell ref="A3:B3"/>
    <mergeCell ref="A27:B27"/>
    <mergeCell ref="A42:B42"/>
    <mergeCell ref="C1:H1"/>
    <mergeCell ref="A43:B43"/>
    <mergeCell ref="A12:B12"/>
    <mergeCell ref="A13:B13"/>
    <mergeCell ref="A14:B14"/>
    <mergeCell ref="A20:B20"/>
    <mergeCell ref="A16:B16"/>
    <mergeCell ref="A17:B17"/>
    <mergeCell ref="A18:B18"/>
    <mergeCell ref="A19:B19"/>
    <mergeCell ref="A21:B21"/>
    <mergeCell ref="A22:B22"/>
    <mergeCell ref="A23:B23"/>
    <mergeCell ref="A29:B29"/>
    <mergeCell ref="A28:B28"/>
    <mergeCell ref="AU1:AU4"/>
    <mergeCell ref="A44:B44"/>
    <mergeCell ref="A4:B4"/>
    <mergeCell ref="A5:B5"/>
    <mergeCell ref="A6:B6"/>
    <mergeCell ref="A7:B7"/>
    <mergeCell ref="A8:B8"/>
    <mergeCell ref="A9:B9"/>
    <mergeCell ref="A10:B10"/>
    <mergeCell ref="A11:B11"/>
    <mergeCell ref="AQ1:AQ4"/>
    <mergeCell ref="AS1:AS4"/>
    <mergeCell ref="AT1:AT4"/>
    <mergeCell ref="A38:B38"/>
    <mergeCell ref="C2:F2"/>
    <mergeCell ref="C3:F3"/>
    <mergeCell ref="A15:B15"/>
    <mergeCell ref="A36:B36"/>
    <mergeCell ref="A35:B35"/>
    <mergeCell ref="A34:B34"/>
    <mergeCell ref="A33:B33"/>
    <mergeCell ref="A26:B26"/>
    <mergeCell ref="A25:B25"/>
    <mergeCell ref="A24:B24"/>
    <mergeCell ref="A32:B32"/>
    <mergeCell ref="A31:B31"/>
    <mergeCell ref="A30:B30"/>
    <mergeCell ref="L2:N2"/>
    <mergeCell ref="L3:N3"/>
    <mergeCell ref="O2:R2"/>
    <mergeCell ref="O3:R3"/>
    <mergeCell ref="I1:R1"/>
    <mergeCell ref="I3:K3"/>
    <mergeCell ref="I2:K2"/>
    <mergeCell ref="S3:Y3"/>
    <mergeCell ref="S2:Y2"/>
    <mergeCell ref="Z2:AK2"/>
    <mergeCell ref="Z3:AK3"/>
    <mergeCell ref="S1:AP1"/>
    <mergeCell ref="AL2:AP2"/>
    <mergeCell ref="AL3:AP3"/>
  </mergeCells>
  <conditionalFormatting sqref="C5:AP39">
    <cfRule type="cellIs" dxfId="2" priority="1" operator="equal">
      <formula>9</formula>
    </cfRule>
    <cfRule type="cellIs" dxfId="1" priority="2" operator="equal">
      <formula>1</formula>
    </cfRule>
    <cfRule type="cellIs" dxfId="0" priority="3" operator="equal">
      <formula>0</formula>
    </cfRule>
  </conditionalFormatting>
  <pageMargins left="0.7" right="0.7" top="0.75" bottom="0.75" header="0.3" footer="0.3"/>
  <pageSetup paperSize="9"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election sqref="A1:A30"/>
    </sheetView>
  </sheetViews>
  <sheetFormatPr baseColWidth="10" defaultRowHeight="15"/>
  <sheetData>
    <row r="1" spans="1:1">
      <c r="A1" t="s">
        <v>70</v>
      </c>
    </row>
    <row r="2" spans="1:1">
      <c r="A2" t="s">
        <v>71</v>
      </c>
    </row>
    <row r="3" spans="1:1">
      <c r="A3" t="s">
        <v>72</v>
      </c>
    </row>
    <row r="4" spans="1:1">
      <c r="A4" t="s">
        <v>73</v>
      </c>
    </row>
    <row r="5" spans="1:1">
      <c r="A5" t="s">
        <v>74</v>
      </c>
    </row>
    <row r="6" spans="1:1">
      <c r="A6" t="s">
        <v>75</v>
      </c>
    </row>
    <row r="7" spans="1:1">
      <c r="A7" t="s">
        <v>76</v>
      </c>
    </row>
    <row r="8" spans="1:1">
      <c r="A8" t="s">
        <v>77</v>
      </c>
    </row>
    <row r="9" spans="1:1">
      <c r="A9" t="s">
        <v>78</v>
      </c>
    </row>
    <row r="10" spans="1:1">
      <c r="A10" t="s">
        <v>79</v>
      </c>
    </row>
    <row r="11" spans="1:1">
      <c r="A11" t="s">
        <v>80</v>
      </c>
    </row>
    <row r="12" spans="1:1">
      <c r="A12" t="s">
        <v>81</v>
      </c>
    </row>
    <row r="13" spans="1:1">
      <c r="A13" t="s">
        <v>82</v>
      </c>
    </row>
    <row r="14" spans="1:1">
      <c r="A14" t="s">
        <v>83</v>
      </c>
    </row>
    <row r="15" spans="1:1">
      <c r="A15" t="s">
        <v>84</v>
      </c>
    </row>
    <row r="16" spans="1:1">
      <c r="A16" t="s">
        <v>85</v>
      </c>
    </row>
    <row r="17" spans="1:1">
      <c r="A17" t="s">
        <v>86</v>
      </c>
    </row>
    <row r="18" spans="1:1">
      <c r="A18" t="s">
        <v>87</v>
      </c>
    </row>
    <row r="19" spans="1:1">
      <c r="A19" t="s">
        <v>88</v>
      </c>
    </row>
    <row r="20" spans="1:1">
      <c r="A20" t="s">
        <v>89</v>
      </c>
    </row>
    <row r="21" spans="1:1">
      <c r="A21" t="s">
        <v>90</v>
      </c>
    </row>
    <row r="22" spans="1:1">
      <c r="A22" t="s">
        <v>91</v>
      </c>
    </row>
    <row r="23" spans="1:1">
      <c r="A23" t="s">
        <v>92</v>
      </c>
    </row>
    <row r="24" spans="1:1">
      <c r="A24" t="s">
        <v>93</v>
      </c>
    </row>
    <row r="25" spans="1:1">
      <c r="A25" t="s">
        <v>94</v>
      </c>
    </row>
    <row r="26" spans="1:1">
      <c r="A26" t="s">
        <v>95</v>
      </c>
    </row>
    <row r="27" spans="1:1">
      <c r="A27" t="s">
        <v>96</v>
      </c>
    </row>
    <row r="28" spans="1:1">
      <c r="A28" t="s">
        <v>97</v>
      </c>
    </row>
    <row r="29" spans="1:1">
      <c r="A29" t="s">
        <v>98</v>
      </c>
    </row>
    <row r="30" spans="1:1">
      <c r="A30" t="s">
        <v>99</v>
      </c>
    </row>
  </sheetData>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election sqref="A1:A30"/>
    </sheetView>
  </sheetViews>
  <sheetFormatPr baseColWidth="10" defaultRowHeight="15"/>
  <sheetData>
    <row r="1" spans="1:1">
      <c r="A1" t="s">
        <v>70</v>
      </c>
    </row>
    <row r="2" spans="1:1">
      <c r="A2" t="s">
        <v>71</v>
      </c>
    </row>
    <row r="3" spans="1:1">
      <c r="A3" t="s">
        <v>72</v>
      </c>
    </row>
    <row r="4" spans="1:1">
      <c r="A4" t="s">
        <v>73</v>
      </c>
    </row>
    <row r="5" spans="1:1">
      <c r="A5" t="s">
        <v>74</v>
      </c>
    </row>
    <row r="6" spans="1:1">
      <c r="A6" t="s">
        <v>75</v>
      </c>
    </row>
    <row r="7" spans="1:1">
      <c r="A7" t="s">
        <v>76</v>
      </c>
    </row>
    <row r="8" spans="1:1">
      <c r="A8" t="s">
        <v>77</v>
      </c>
    </row>
    <row r="9" spans="1:1">
      <c r="A9" t="s">
        <v>78</v>
      </c>
    </row>
    <row r="10" spans="1:1">
      <c r="A10" t="s">
        <v>79</v>
      </c>
    </row>
    <row r="11" spans="1:1">
      <c r="A11" t="s">
        <v>80</v>
      </c>
    </row>
    <row r="12" spans="1:1">
      <c r="A12" t="s">
        <v>81</v>
      </c>
    </row>
    <row r="13" spans="1:1">
      <c r="A13" t="s">
        <v>82</v>
      </c>
    </row>
    <row r="14" spans="1:1">
      <c r="A14" t="s">
        <v>83</v>
      </c>
    </row>
    <row r="15" spans="1:1">
      <c r="A15" t="s">
        <v>84</v>
      </c>
    </row>
    <row r="16" spans="1:1">
      <c r="A16" t="s">
        <v>85</v>
      </c>
    </row>
    <row r="17" spans="1:1">
      <c r="A17" t="s">
        <v>86</v>
      </c>
    </row>
    <row r="18" spans="1:1">
      <c r="A18" t="s">
        <v>87</v>
      </c>
    </row>
    <row r="19" spans="1:1">
      <c r="A19" t="s">
        <v>88</v>
      </c>
    </row>
    <row r="20" spans="1:1">
      <c r="A20" t="s">
        <v>89</v>
      </c>
    </row>
    <row r="21" spans="1:1">
      <c r="A21" t="s">
        <v>90</v>
      </c>
    </row>
    <row r="22" spans="1:1">
      <c r="A22" t="s">
        <v>91</v>
      </c>
    </row>
    <row r="23" spans="1:1">
      <c r="A23" t="s">
        <v>92</v>
      </c>
    </row>
    <row r="24" spans="1:1">
      <c r="A24" t="s">
        <v>93</v>
      </c>
    </row>
    <row r="25" spans="1:1">
      <c r="A25" t="s">
        <v>94</v>
      </c>
    </row>
    <row r="26" spans="1:1">
      <c r="A26" t="s">
        <v>95</v>
      </c>
    </row>
    <row r="27" spans="1:1">
      <c r="A27" t="s">
        <v>96</v>
      </c>
    </row>
    <row r="28" spans="1:1">
      <c r="A28" t="s">
        <v>97</v>
      </c>
    </row>
    <row r="29" spans="1:1">
      <c r="A29" t="s">
        <v>98</v>
      </c>
    </row>
    <row r="30" spans="1:1">
      <c r="A30" t="s">
        <v>99</v>
      </c>
    </row>
  </sheetData>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58" workbookViewId="0">
      <selection activeCell="AF86" sqref="AF86"/>
    </sheetView>
  </sheetViews>
  <sheetFormatPr baseColWidth="10" defaultRowHeight="15"/>
  <cols>
    <col min="1" max="1" width="15.77734375" bestFit="1" customWidth="1"/>
    <col min="2" max="2" width="22.77734375" bestFit="1" customWidth="1"/>
    <col min="3" max="12" width="6.44140625" bestFit="1" customWidth="1"/>
    <col min="13" max="13" width="7.44140625" bestFit="1" customWidth="1"/>
    <col min="14" max="14" width="16.33203125" customWidth="1"/>
    <col min="15" max="15" width="25.6640625" customWidth="1"/>
    <col min="16" max="16" width="5.77734375" bestFit="1" customWidth="1"/>
    <col min="17" max="26" width="10.109375" bestFit="1" customWidth="1"/>
    <col min="27" max="27" width="11.77734375" bestFit="1" customWidth="1"/>
    <col min="28" max="29" width="15.33203125" bestFit="1" customWidth="1"/>
  </cols>
  <sheetData/>
  <pageMargins left="0.7" right="0.7" top="0.75" bottom="0.75" header="0.3" footer="0.3"/>
  <pageSetup paperSize="9"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58" zoomScaleNormal="60" workbookViewId="0">
      <selection activeCell="L74" sqref="L74"/>
    </sheetView>
  </sheetViews>
  <sheetFormatPr baseColWidth="10" defaultRowHeight="15"/>
  <sheetData/>
  <pageMargins left="0.7" right="0.7" top="0.75" bottom="0.75" header="0.3" footer="0.3"/>
  <pageSetup paperSize="9"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A lire avant de commencer</vt:lpstr>
      <vt:lpstr>DATA</vt:lpstr>
      <vt:lpstr>Feuil2</vt:lpstr>
      <vt:lpstr>Feuil1</vt:lpstr>
      <vt:lpstr>Synthèse par compétences</vt:lpstr>
      <vt:lpstr>Synthèse par élèves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Teanini TEURURAI</dc:creator>
  <cp:lastModifiedBy>iraia.ropiteau</cp:lastModifiedBy>
  <cp:lastPrinted>2024-11-28T19:08:19Z</cp:lastPrinted>
  <dcterms:created xsi:type="dcterms:W3CDTF">2024-11-18T04:10:47Z</dcterms:created>
  <dcterms:modified xsi:type="dcterms:W3CDTF">2025-08-05T17:44:14Z</dcterms:modified>
</cp:coreProperties>
</file>