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TS\2023\1-Calendrier\"/>
    </mc:Choice>
  </mc:AlternateContent>
  <bookViews>
    <workbookView xWindow="0" yWindow="0" windowWidth="28800" windowHeight="7230"/>
  </bookViews>
  <sheets>
    <sheet name="BTS TTES SPE 2023" sheetId="13" r:id="rId1"/>
  </sheets>
  <definedNames>
    <definedName name="_xlnm._FilterDatabase" localSheetId="0" hidden="1">'BTS TTES SPE 2023'!$A$1:$K$31</definedName>
    <definedName name="_xlnm.Print_Titles" localSheetId="0">'BTS TTES SPE 2023'!$A:$J,'BTS TTES SPE 2023'!$1:$3</definedName>
    <definedName name="_xlnm.Print_Area" localSheetId="0">'BTS TTES SPE 2023'!$A$1:$BP$31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3" l="1"/>
  <c r="D23" i="13"/>
  <c r="I23" i="13" s="1"/>
  <c r="D18" i="13"/>
  <c r="I18" i="13" s="1"/>
  <c r="D12" i="13"/>
  <c r="I12" i="13" s="1"/>
  <c r="D9" i="13"/>
  <c r="I8" i="13"/>
  <c r="I7" i="13"/>
  <c r="D7" i="13"/>
  <c r="I6" i="13"/>
  <c r="I4" i="13"/>
  <c r="I5" i="13"/>
  <c r="I22" i="13"/>
  <c r="I30" i="13" l="1"/>
</calcChain>
</file>

<file path=xl/sharedStrings.xml><?xml version="1.0" encoding="utf-8"?>
<sst xmlns="http://schemas.openxmlformats.org/spreadsheetml/2006/main" count="400" uniqueCount="305">
  <si>
    <t>Mercredi</t>
  </si>
  <si>
    <t>Jeudi</t>
  </si>
  <si>
    <t>Vendredi</t>
  </si>
  <si>
    <t>Lundi</t>
  </si>
  <si>
    <t xml:space="preserve">Mardi </t>
  </si>
  <si>
    <t>Mardi</t>
  </si>
  <si>
    <t xml:space="preserve">Jeudi </t>
  </si>
  <si>
    <t xml:space="preserve">Lundi </t>
  </si>
  <si>
    <t xml:space="preserve">Vendredi </t>
  </si>
  <si>
    <t>SPECIALITES</t>
  </si>
  <si>
    <t>SECT.</t>
  </si>
  <si>
    <t>SCO</t>
  </si>
  <si>
    <t>IND
Tahiti/CNED</t>
  </si>
  <si>
    <t>Ind. Raiatea</t>
  </si>
  <si>
    <t>GREPFOC</t>
  </si>
  <si>
    <t>Bufflier</t>
  </si>
  <si>
    <t>TOTAL</t>
  </si>
  <si>
    <t>BANQUE CONSEILLER CLIENTELE PARTICULIER</t>
  </si>
  <si>
    <t>BATIMENT</t>
  </si>
  <si>
    <t>COMPTABILITE ET GESTION</t>
  </si>
  <si>
    <t>ELECTROTECHNIQUE</t>
  </si>
  <si>
    <t>GESTION DE  LA PME</t>
  </si>
  <si>
    <t xml:space="preserve">MAINTENANCE DES SYSTEMES OPT. A </t>
  </si>
  <si>
    <t>MAINTENANCE DES SYSTEMES OPT. B</t>
  </si>
  <si>
    <t>MANAGEMENT EN HOTELLERIE RESTAURATION OPT A</t>
  </si>
  <si>
    <t>MANAGEMENT EN HOTELLERIE RESTAURATION OPT B</t>
  </si>
  <si>
    <t>MANAGEMENT EN HOTELLERIE RESTAURATION OPT C</t>
  </si>
  <si>
    <t>SERVICES INFORMATIQ AUX ORG° OPT. A (SISR)</t>
  </si>
  <si>
    <t>SERVICES INFORMATIQ AUX ORG° OPT. B (SLAM)</t>
  </si>
  <si>
    <t>SUPPORT A l'ACTION MANAGERIALE</t>
  </si>
  <si>
    <t>TOURISME</t>
  </si>
  <si>
    <t>MANAGEMENT COMMERCIAL OPERATIONNEL</t>
  </si>
  <si>
    <t>Diadème</t>
  </si>
  <si>
    <t>LP Mahina</t>
  </si>
  <si>
    <t>1 ind</t>
  </si>
  <si>
    <t>COMMERCE INTERNATIONAL
 A REFERENTIEL COMMUN EUROPEEN</t>
  </si>
  <si>
    <t>1 CNED</t>
  </si>
  <si>
    <t>NOTARIAT</t>
  </si>
  <si>
    <t>NEGOCIATION ET  DIGITALISATION DE LA RELATION CLIENT</t>
  </si>
  <si>
    <t>GESTION DES TRANSPORTS ET LOGISTIQUE ASSOCIEE</t>
  </si>
  <si>
    <t>DIETETIQUE</t>
  </si>
  <si>
    <t>SERVICES ET PRESTATIONS DES SECTEURS SANITAIRE ET SOCIAL</t>
  </si>
  <si>
    <t>MANAGEMENT OPERATIONEL DE LA SECURITE</t>
  </si>
  <si>
    <t xml:space="preserve">LP Faa'a
</t>
  </si>
  <si>
    <t>LP St Joseph Punaauia</t>
  </si>
  <si>
    <t>FLUIDES, ENERGIES ET DOMOTIQUE OPT.C</t>
  </si>
  <si>
    <t>1 IND</t>
  </si>
  <si>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</si>
  <si>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06h00 à 11h00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 : Techniques notariales</t>
    </r>
  </si>
  <si>
    <r>
      <rPr>
        <sz val="36"/>
        <color theme="0"/>
        <rFont val="Calibri"/>
        <family val="2"/>
        <scheme val="minor"/>
      </rPr>
      <t>Au plus tard 17h</t>
    </r>
    <r>
      <rPr>
        <b/>
        <sz val="36"/>
        <color theme="0"/>
        <rFont val="Calibri"/>
        <family val="2"/>
        <scheme val="minor"/>
      </rPr>
      <t xml:space="preserve">
DEPOT DE DOSSIER E61</t>
    </r>
  </si>
  <si>
    <r>
      <t xml:space="preserve">6h00 à 10h00
</t>
    </r>
    <r>
      <rPr>
        <b/>
        <sz val="36"/>
        <rFont val="Calibri"/>
        <family val="2"/>
        <scheme val="minor"/>
      </rPr>
      <t>E4: Droit général et droit notarial</t>
    </r>
  </si>
  <si>
    <r>
      <rPr>
        <sz val="36"/>
        <color theme="0"/>
        <rFont val="Calibri (Corps)"/>
        <charset val="1"/>
      </rPr>
      <t xml:space="preserve">Au plus tard 16h00
</t>
    </r>
    <r>
      <rPr>
        <b/>
        <sz val="36"/>
        <color theme="0"/>
        <rFont val="Calibri (Corps)"/>
        <charset val="1"/>
      </rPr>
      <t xml:space="preserve">
DEPOT DE DOSSIERS 
E61 et E62</t>
    </r>
  </si>
  <si>
    <r>
      <rPr>
        <sz val="36"/>
        <color theme="0"/>
        <rFont val="Calibri coprs"/>
        <charset val="1"/>
      </rPr>
      <t>Au plus tard 16h00</t>
    </r>
    <r>
      <rPr>
        <b/>
        <sz val="36"/>
        <color theme="0"/>
        <rFont val="Calibri coprs"/>
        <charset val="1"/>
      </rPr>
      <t xml:space="preserve">
DEPOT DE DOSSIERS 
E62</t>
    </r>
  </si>
  <si>
    <t xml:space="preserve">
 </t>
  </si>
  <si>
    <t>5 inds</t>
  </si>
  <si>
    <t>3 inds</t>
  </si>
  <si>
    <t>4 CNED + 3 inds</t>
  </si>
  <si>
    <t>3 CNED</t>
  </si>
  <si>
    <t>MAINTENANCE DES VEHICULES OPT. A</t>
  </si>
  <si>
    <t>MANAGEMENT ECONOMIQUE DE LA CONSTRUCTION (Ex EEC)</t>
  </si>
  <si>
    <t>2 INDS</t>
  </si>
  <si>
    <t xml:space="preserve"> 2 INDS + 2 CNED</t>
  </si>
  <si>
    <t>ECONOMIE SOCIALE FAMILIALE</t>
  </si>
  <si>
    <t xml:space="preserve">Jeudi  </t>
  </si>
  <si>
    <t xml:space="preserve">Lundi
</t>
  </si>
  <si>
    <t xml:space="preserve">Mercredi 
</t>
  </si>
  <si>
    <t>INDUS</t>
  </si>
  <si>
    <t>SS</t>
  </si>
  <si>
    <t>Dimanche</t>
  </si>
  <si>
    <r>
      <rPr>
        <sz val="36"/>
        <color rgb="FF7030A0"/>
        <rFont val="Calibri"/>
        <family val="2"/>
        <scheme val="minor"/>
      </rPr>
      <t xml:space="preserve">
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sz val="36"/>
        <color rgb="FF7030A0"/>
        <rFont val="Calibri"/>
        <family val="2"/>
        <scheme val="minor"/>
      </rPr>
      <t xml:space="preserve">
</t>
    </r>
  </si>
  <si>
    <t>vendredi</t>
  </si>
  <si>
    <r>
      <rPr>
        <b/>
        <sz val="36"/>
        <rFont val="Calibri"/>
        <family val="2"/>
        <scheme val="minor"/>
      </rPr>
      <t>Dépôt des dossiers</t>
    </r>
    <r>
      <rPr>
        <sz val="36"/>
        <rFont val="Calibri"/>
        <family val="2"/>
        <scheme val="minor"/>
      </rPr>
      <t xml:space="preserve">
E6-P Soutenance du projet tutoré 
23 candidats
EF2-P Engagement étudiant
23 candidats
</t>
    </r>
  </si>
  <si>
    <r>
      <rPr>
        <b/>
        <sz val="36"/>
        <rFont val="Calibri"/>
        <family val="2"/>
        <scheme val="minor"/>
      </rPr>
      <t>Dépôt des dossiers</t>
    </r>
    <r>
      <rPr>
        <sz val="36"/>
        <rFont val="Calibri"/>
        <family val="2"/>
        <scheme val="minor"/>
      </rPr>
      <t xml:space="preserve">
E4: Support et mise à disposition de services informatiques
E5: Administration des systèmes et des réseaux</t>
    </r>
  </si>
  <si>
    <t>TER</t>
  </si>
  <si>
    <r>
      <t xml:space="preserve">
</t>
    </r>
    <r>
      <rPr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</si>
  <si>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8h00
</t>
    </r>
    <r>
      <rPr>
        <b/>
        <sz val="36"/>
        <color theme="1"/>
        <rFont val="Calibri"/>
        <family val="2"/>
        <scheme val="minor"/>
      </rPr>
      <t xml:space="preserve">E61 - Suivi de chantier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</si>
  <si>
    <r>
      <t xml:space="preserve">13h00 à 17h00 
</t>
    </r>
    <r>
      <rPr>
        <b/>
        <sz val="36"/>
        <rFont val="Calibri"/>
        <family val="2"/>
        <scheme val="minor"/>
      </rPr>
      <t>E1: Culture G. et expression</t>
    </r>
    <r>
      <rPr>
        <b/>
        <sz val="36"/>
        <color theme="4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>(sujet spécifique)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</si>
  <si>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5h30 à 8h30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E3: Tourisme et territoires 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</si>
  <si>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5h00 à 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 : Elaboration d'une prestation touristique 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</si>
  <si>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08h30 à 12h30
</t>
    </r>
    <r>
      <rPr>
        <b/>
        <sz val="36"/>
        <color theme="1"/>
        <rFont val="Calibri"/>
        <family val="2"/>
        <scheme val="minor"/>
      </rPr>
      <t xml:space="preserve">E3 : Culture eco, juridique et managériale 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>(sujet spécifique)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</si>
  <si>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5h00 à 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 : Collaboration à la gestion des RH
</t>
    </r>
    <r>
      <rPr>
        <sz val="36"/>
        <color theme="1"/>
        <rFont val="Calibri"/>
        <family val="2"/>
        <scheme val="minor"/>
      </rPr>
      <t xml:space="preserve">(pas de sortie avant la 3ème heure de composition) 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</si>
  <si>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6h00 à 9h30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E3:Gestion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</si>
  <si>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05h00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E5A : Relation client à distance et digitalisation (1ère partie) 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</si>
  <si>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t xml:space="preserve">6h00 à 10h00
</t>
    </r>
    <r>
      <rPr>
        <b/>
        <sz val="36"/>
        <rFont val="Calibri"/>
        <family val="2"/>
        <scheme val="minor"/>
      </rPr>
      <t xml:space="preserve">E51: Conception et production de services en hotellerie et restauration dans l’option </t>
    </r>
    <r>
      <rPr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</si>
  <si>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05h00 à 08h00</t>
    </r>
    <r>
      <rPr>
        <b/>
        <sz val="36"/>
        <rFont val="Calibri"/>
        <family val="2"/>
        <scheme val="minor"/>
      </rPr>
      <t xml:space="preserve">
E5 Gestion opérationnelle 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</si>
  <si>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4h00 à 7h00 </t>
    </r>
    <r>
      <rPr>
        <b/>
        <sz val="36"/>
        <rFont val="Calibri"/>
        <family val="2"/>
        <scheme val="minor"/>
      </rPr>
      <t xml:space="preserve">
E52 : Analyse de la performance d’une activité de transport et de prestations logistiques  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 xml:space="preserve">(2 heures de mise en loge)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</si>
  <si>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4h00 à 8h00 </t>
    </r>
    <r>
      <rPr>
        <b/>
        <sz val="36"/>
        <rFont val="Calibri"/>
        <family val="2"/>
        <scheme val="minor"/>
      </rPr>
      <t xml:space="preserve">
E51 : Conception d’opérations de transport et de prestations logistiques
</t>
    </r>
    <r>
      <rPr>
        <sz val="36"/>
        <rFont val="Calibri"/>
        <family val="2"/>
        <scheme val="minor"/>
      </rPr>
      <t xml:space="preserve">(2 heures de mise en loge) </t>
    </r>
    <r>
      <rPr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</si>
  <si>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Analyse technique en vue de
l’intégration d’un bien </t>
    </r>
    <r>
      <rPr>
        <b/>
        <sz val="36"/>
        <color rgb="FF00B0F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</t>
    </r>
    <r>
      <rPr>
        <sz val="36"/>
        <color rgb="FF0070C0"/>
        <rFont val="Calibri"/>
        <family val="2"/>
        <scheme val="minor"/>
      </rPr>
      <t xml:space="preserve">
</t>
    </r>
  </si>
  <si>
    <r>
      <t xml:space="preserve">06h00 à 10h00
</t>
    </r>
    <r>
      <rPr>
        <b/>
        <sz val="36"/>
        <color theme="1"/>
        <rFont val="Calibri"/>
        <family val="2"/>
        <scheme val="minor"/>
      </rPr>
      <t xml:space="preserve">E4 : Analyse technique en vue de
l’intégration d’un bien </t>
    </r>
    <r>
      <rPr>
        <b/>
        <sz val="36"/>
        <color rgb="FF00B0F0"/>
        <rFont val="Calibri"/>
        <family val="2"/>
        <scheme val="minor"/>
      </rPr>
      <t xml:space="preserve"> </t>
    </r>
  </si>
  <si>
    <r>
      <rPr>
        <sz val="36"/>
        <color rgb="FFFF0000"/>
        <rFont val="Calibri"/>
        <family val="2"/>
        <scheme val="minor"/>
      </rPr>
      <t>04h00-06h30</t>
    </r>
    <r>
      <rPr>
        <b/>
        <sz val="36"/>
        <color theme="1"/>
        <rFont val="Calibri"/>
        <family val="2"/>
        <scheme val="minor"/>
      </rPr>
      <t xml:space="preserve">
E6 Management de l’équipe commerciale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</si>
  <si>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E4: Publics et institutions 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</si>
  <si>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06h00 à 09h00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E31 : Pilotage de la production de services en HR 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DEPOT DES DOSSIERS
E5B-Conception et production de services en hôtellerie restauration dans l'option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</si>
  <si>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t xml:space="preserve">04h00 à 08h00
</t>
    </r>
    <r>
      <rPr>
        <b/>
        <sz val="36"/>
        <rFont val="Calibri"/>
        <family val="2"/>
        <scheme val="minor"/>
      </rPr>
      <t xml:space="preserve">U41 Analyse et définition d'un système  
</t>
    </r>
  </si>
  <si>
    <r>
      <t xml:space="preserve">04h00 à 06h00
</t>
    </r>
    <r>
      <rPr>
        <b/>
        <sz val="36"/>
        <rFont val="Calibri"/>
        <family val="2"/>
        <scheme val="minor"/>
      </rPr>
      <t xml:space="preserve">U42 Physique-chimie associées au système 
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</si>
  <si>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E2: Conseil et expertise technologiques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</si>
  <si>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E41: Conception-Etude préliminaire 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</si>
  <si>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04h00 à 06h00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EF2 : Certification professionnelle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</si>
  <si>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6h00 à 11h00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E5: Connaissances des politiques sociales 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</si>
  <si>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E4: Dév. et suivi de l'act. Commerciale -E4.A-P : Etude de cas
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</si>
  <si>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E41 : Dimensionnement et vérification d'ouvrage  
</t>
    </r>
  </si>
  <si>
    <r>
      <rPr>
        <sz val="36"/>
        <color rgb="FFFF0000"/>
        <rFont val="Calibri"/>
        <family val="2"/>
        <scheme val="minor"/>
      </rPr>
      <t>4h00 à 08h30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E41 : Traitement et contrôle
des opérations comptables, fisc. et soc.
Étude de cas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</si>
  <si>
    <r>
      <t xml:space="preserve">4h00 à 8h30
</t>
    </r>
    <r>
      <rPr>
        <b/>
        <sz val="36"/>
        <rFont val="Calibri"/>
        <family val="2"/>
        <scheme val="minor"/>
      </rPr>
      <t xml:space="preserve">E6: Soutenir le fonctionnement et le développement de la PME   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</si>
  <si>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4h00 à 6h30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E5B: Gérer le personnel et participer à la GRH de la PME  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</si>
  <si>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économique juridique et managériale  
</t>
    </r>
    <r>
      <rPr>
        <sz val="36"/>
        <color theme="1"/>
        <rFont val="Calibri"/>
        <family val="2"/>
        <scheme val="minor"/>
      </rPr>
      <t xml:space="preserve">(sujet spécifique)
</t>
    </r>
  </si>
  <si>
    <r>
      <t xml:space="preserve">13h00 à 17h00  
</t>
    </r>
    <r>
      <rPr>
        <b/>
        <sz val="36"/>
        <rFont val="Calibri"/>
        <family val="2"/>
        <scheme val="minor"/>
      </rPr>
      <t>E1: Culture G. et expression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</si>
  <si>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Analyse du projet et de son contexte 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 xml:space="preserve">
</t>
    </r>
    <r>
      <rPr>
        <sz val="36"/>
        <color rgb="FF0070C0"/>
        <rFont val="Calibri"/>
        <family val="2"/>
        <scheme val="minor"/>
      </rPr>
      <t xml:space="preserve">
</t>
    </r>
  </si>
  <si>
    <r>
      <t xml:space="preserve">13h00 à 17h00 
</t>
    </r>
    <r>
      <rPr>
        <b/>
        <sz val="36"/>
        <rFont val="Calibri"/>
        <family val="2"/>
        <scheme val="minor"/>
      </rPr>
      <t>E1: Culture G. et expression</t>
    </r>
    <r>
      <rPr>
        <b/>
        <sz val="36"/>
        <color theme="4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</si>
  <si>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13h00 à 19h00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U4 : Analyse des systèmes et contrôle des performances  </t>
    </r>
    <r>
      <rPr>
        <sz val="36"/>
        <rFont val="Calibri"/>
        <family val="2"/>
        <scheme val="minor"/>
      </rPr>
      <t xml:space="preserve">
(Sujet spécifique)</t>
    </r>
    <r>
      <rPr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</si>
  <si>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06h00 à 09h00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E31 : Pilotage de la production de services en HR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DEPOT DES DOSSIERS
E5B-Conception et production de services en hôtellerie restauration dans l'option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</si>
  <si>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06h00 à 09h00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E31 : Pilotage de la production de services en HR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DEPOT DES DOSSIERS
E5B-Conception et production de services en hôtellerie restauration dans l'option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</si>
  <si>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t xml:space="preserve">6h00 à 8h00
</t>
    </r>
    <r>
      <rPr>
        <b/>
        <sz val="36"/>
        <rFont val="Calibri"/>
        <family val="2"/>
        <scheme val="minor"/>
      </rPr>
      <t xml:space="preserve">E51: Conception et production de services en hotellerie et restauration dans l’option </t>
    </r>
    <r>
      <rPr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</si>
  <si>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t xml:space="preserve">6h00 à 8h00
</t>
    </r>
    <r>
      <rPr>
        <b/>
        <sz val="36"/>
        <rFont val="Calibri"/>
        <family val="2"/>
        <scheme val="minor"/>
      </rPr>
      <t xml:space="preserve">E51: Conception et production de services en hotellerie et restauration dans l’option
</t>
    </r>
    <r>
      <rPr>
        <sz val="36"/>
        <color theme="4" tint="-0.249977111117893"/>
        <rFont val="Calibri"/>
        <family val="2"/>
        <scheme val="minor"/>
      </rPr>
      <t xml:space="preserve">
</t>
    </r>
  </si>
  <si>
    <r>
      <t xml:space="preserve">13h00 à 17h00 
</t>
    </r>
    <r>
      <rPr>
        <b/>
        <sz val="36"/>
        <rFont val="Calibri"/>
        <family val="2"/>
        <scheme val="minor"/>
      </rPr>
      <t>E1: Culture G. et expression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</si>
  <si>
    <r>
      <t xml:space="preserve">13h00 à 17h00 
</t>
    </r>
    <r>
      <rPr>
        <b/>
        <sz val="36"/>
        <rFont val="Calibri"/>
        <family val="2"/>
        <scheme val="minor"/>
      </rPr>
      <t xml:space="preserve">E1: Culture G. et expression </t>
    </r>
    <r>
      <rPr>
        <b/>
        <sz val="36"/>
        <color rgb="FF00B0F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
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</si>
  <si>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4h00 à 6h00 (2 candidats)
</t>
    </r>
    <r>
      <rPr>
        <b/>
        <sz val="36"/>
        <rFont val="Calibri"/>
        <family val="2"/>
        <scheme val="minor"/>
      </rPr>
      <t xml:space="preserve">E2P: Mathématiques pour l'informatique
</t>
    </r>
    <r>
      <rPr>
        <sz val="36"/>
        <rFont val="Calibri"/>
        <family val="2"/>
        <scheme val="minor"/>
      </rPr>
      <t>(2 heures de mise en loge )</t>
    </r>
    <r>
      <rPr>
        <b/>
        <sz val="36"/>
        <rFont val="Calibri"/>
        <family val="2"/>
        <scheme val="minor"/>
      </rPr>
      <t xml:space="preserve">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</si>
  <si>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Cybersécurité des
services informatiques  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 xml:space="preserve">(2h de mise en loge)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</si>
  <si>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Cybersécurité des
services informatiques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 xml:space="preserve">(2h de mise en loge)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</si>
  <si>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06h00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E33 : Management de la production de services en HR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 </t>
    </r>
    <r>
      <rPr>
        <sz val="36"/>
        <color theme="1"/>
        <rFont val="Calibri"/>
        <family val="2"/>
        <scheme val="minor"/>
      </rPr>
      <t xml:space="preserve">
(pas de sortie avant 22H30)
</t>
    </r>
  </si>
  <si>
    <r>
      <rPr>
        <sz val="36"/>
        <color rgb="FFFF0000"/>
        <rFont val="Calibri"/>
        <family val="2"/>
        <scheme val="minor"/>
      </rPr>
      <t>06h00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E33 : Management de la production de services en HR </t>
    </r>
    <r>
      <rPr>
        <b/>
        <sz val="36"/>
        <color rgb="FF00B0F0"/>
        <rFont val="Calibri"/>
        <family val="2"/>
        <scheme val="minor"/>
      </rPr>
      <t xml:space="preserve">  </t>
    </r>
    <r>
      <rPr>
        <b/>
        <sz val="36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 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(pas de sortie avant 22H30)
</t>
    </r>
  </si>
  <si>
    <r>
      <rPr>
        <sz val="36"/>
        <color rgb="FFFF0000"/>
        <rFont val="Calibri"/>
        <family val="2"/>
        <scheme val="minor"/>
      </rPr>
      <t xml:space="preserve">A partir de 7h00 
</t>
    </r>
    <r>
      <rPr>
        <b/>
        <sz val="36"/>
        <color theme="1"/>
        <rFont val="Calibri"/>
        <family val="2"/>
        <scheme val="minor"/>
      </rPr>
      <t>E4: Mercatique des services en hotellerie restauration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</si>
  <si>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12h30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E4: Mercatique des services en hotellerie restauration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</si>
  <si>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E4: Mercatique des services en hotellerie restauration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</si>
  <si>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E4: Mercatique des services en hotellerie restauration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</si>
  <si>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E22 - LVE (ANG)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</si>
  <si>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E1B - LVE anglais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</si>
  <si>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7030A0"/>
        <rFont val="Calibri"/>
        <family val="2"/>
        <scheme val="minor"/>
      </rPr>
      <t xml:space="preserve">                     
</t>
    </r>
  </si>
  <si>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7030A0"/>
        <rFont val="Calibri"/>
        <family val="2"/>
        <scheme val="minor"/>
      </rPr>
      <t xml:space="preserve">                     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</si>
  <si>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7030A0"/>
        <rFont val="Calibri"/>
        <family val="2"/>
        <scheme val="minor"/>
      </rPr>
      <t xml:space="preserve">                     
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</si>
  <si>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 xml:space="preserve">E3P - Mise en œuvre de conseil et d'expertise technologiques
</t>
    </r>
    <r>
      <rPr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</si>
  <si>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LVE Anglais 
</t>
    </r>
    <r>
      <rPr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</si>
  <si>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7h30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E21B-LVE (ANG)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</si>
  <si>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 xml:space="preserve">LVE (ANG)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</si>
  <si>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E1BB - ANG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</si>
  <si>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E5B : Relation client à distance et digitalisation (pratique) 
</t>
    </r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rFont val="Calibri"/>
        <family val="2"/>
        <scheme val="minor"/>
      </rPr>
      <t xml:space="preserve">
E2 Anglais 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</si>
  <si>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E2AB-LVE A (Anglais) 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</si>
  <si>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>E4 : Gestion de la relation clientèle touristique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</si>
  <si>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>E4 : Gestion de la relation clientèle touristique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</si>
  <si>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E2 AB Anglais 
</t>
    </r>
    <r>
      <rPr>
        <b/>
        <sz val="36"/>
        <color rgb="FF00B05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</si>
  <si>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E2 AB Anglais 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</si>
  <si>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
</t>
    </r>
    <r>
      <rPr>
        <b/>
        <sz val="36"/>
        <color rgb="FFCC0099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</si>
  <si>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</si>
  <si>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EF1 Tahitien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</si>
  <si>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1"/>
        <rFont val="Calibri"/>
        <family val="2"/>
        <scheme val="minor"/>
      </rPr>
      <t xml:space="preserve">
EF1 Tahitien 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1"/>
        <rFont val="Calibri"/>
        <family val="2"/>
        <scheme val="minor"/>
      </rPr>
      <t xml:space="preserve">
EF1 Japonais
</t>
    </r>
  </si>
  <si>
    <r>
      <t>A partir de 7h00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EF1 Espagnol 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</t>
    </r>
  </si>
  <si>
    <r>
      <t xml:space="preserve">A partir de 7h00
</t>
    </r>
    <r>
      <rPr>
        <b/>
        <sz val="36"/>
        <rFont val="Calibri"/>
        <family val="2"/>
        <scheme val="minor"/>
      </rPr>
      <t>EF1 Espagnol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</si>
  <si>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>EF1 Espagnol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</si>
  <si>
    <r>
      <t xml:space="preserve">A partir de 7h00
</t>
    </r>
    <r>
      <rPr>
        <b/>
        <sz val="36"/>
        <rFont val="Calibri"/>
        <family val="2"/>
        <scheme val="minor"/>
      </rPr>
      <t xml:space="preserve">EF1 Espagnol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FF0000"/>
        <rFont val="Calibri"/>
        <family val="2"/>
        <scheme val="minor"/>
      </rPr>
      <t xml:space="preserve">
</t>
    </r>
  </si>
  <si>
    <r>
      <t xml:space="preserve">A partir de 7h00
</t>
    </r>
    <r>
      <rPr>
        <b/>
        <sz val="36"/>
        <rFont val="Calibri"/>
        <family val="2"/>
        <scheme val="minor"/>
      </rPr>
      <t xml:space="preserve">EF1 Espagnol </t>
    </r>
    <r>
      <rPr>
        <sz val="36"/>
        <color rgb="FFFF000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</si>
  <si>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>EF1 Espagnol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</si>
  <si>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
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</si>
  <si>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t>A partir de 7h00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EF1 Espagnol </t>
    </r>
    <r>
      <rPr>
        <sz val="36"/>
        <color rgb="FFFF0000"/>
        <rFont val="Calibri"/>
        <family val="2"/>
        <scheme val="minor"/>
      </rPr>
      <t xml:space="preserve">
 </t>
    </r>
    <r>
      <rPr>
        <b/>
        <sz val="36"/>
        <color rgb="FFCC0099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FF000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</si>
  <si>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Gestion de la relation clientèle touristique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</si>
  <si>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t>A partir de 7h30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EF1 Espagnol 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</si>
  <si>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EF3 : Projet de spécialisation </t>
    </r>
    <r>
      <rPr>
        <b/>
        <sz val="36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</si>
  <si>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E4: Optimisation des processus administratifs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</si>
  <si>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E4: Optimisation des processus administratifs</t>
    </r>
    <r>
      <rPr>
        <sz val="36"/>
        <color theme="1"/>
        <rFont val="Calibri"/>
        <family val="2"/>
        <scheme val="minor"/>
      </rPr>
      <t xml:space="preserve">  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 : Gestion de projet oral et pratique 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</si>
  <si>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EF2 : Parcours à l'étranger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15h00 
</t>
    </r>
    <r>
      <rPr>
        <b/>
        <sz val="36"/>
        <rFont val="Calibri"/>
        <family val="2"/>
        <scheme val="minor"/>
      </rPr>
      <t xml:space="preserve">E6 : Gestion de l'informatique touristique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</si>
  <si>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EF2: Module de prestation individuel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</si>
  <si>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>E4: Optimisation des processus administratifs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EF2: Module de prestation individuel 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</si>
  <si>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EF3 : Parcours de certification complémentaire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</si>
  <si>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E4: Support et mise à disposition de services informatiques </t>
    </r>
    <r>
      <rPr>
        <b/>
        <sz val="36"/>
        <color rgb="FF00B05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</si>
  <si>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E5-P : Conception et développement d'applications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</si>
  <si>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EF3 : Parcours de certification complémentaire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</si>
  <si>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Support et mise à disposition de services informatiques  </t>
    </r>
    <r>
      <rPr>
        <b/>
        <sz val="36"/>
        <color rgb="FF00B05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</si>
  <si>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: Relation client et animation de réseaux 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</si>
  <si>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 : Relation client et négociation-vente </t>
    </r>
    <r>
      <rPr>
        <b/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</si>
  <si>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
</t>
    </r>
    <r>
      <rPr>
        <b/>
        <sz val="36"/>
        <color rgb="FFCC0099"/>
        <rFont val="Calibri"/>
        <family val="2"/>
        <scheme val="minor"/>
      </rPr>
      <t xml:space="preserve"> 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</si>
  <si>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 : Conception et production de services en hôtellerie restauration dans l'option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</si>
  <si>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</si>
  <si>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Conception et production de services en hôtellerie restauration dans l'option 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</si>
  <si>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 : Conception et production de services en hôtellerie restauration dans l'option</t>
    </r>
    <r>
      <rPr>
        <b/>
        <sz val="36"/>
        <color rgb="FFCC0099"/>
        <rFont val="Calibri"/>
        <family val="2"/>
        <scheme val="minor"/>
      </rPr>
      <t xml:space="preserve"> 
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</si>
  <si>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</t>
    </r>
    <r>
      <rPr>
        <b/>
        <sz val="36"/>
        <rFont val="Calibri"/>
        <family val="2"/>
        <scheme val="minor"/>
      </rPr>
      <t xml:space="preserve">
E61 : Conduite de projet</t>
    </r>
    <r>
      <rPr>
        <b/>
        <sz val="36"/>
        <color rgb="FF00B050"/>
        <rFont val="Calibri"/>
        <family val="2"/>
        <scheme val="minor"/>
      </rPr>
      <t xml:space="preserve"> 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</si>
  <si>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 (Corps)"/>
      </rPr>
      <t>Au plus tard 16h00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DEPOT DE DOSSIERS 
E61 Conduite de projet </t>
    </r>
  </si>
  <si>
    <r>
      <rPr>
        <sz val="36"/>
        <color rgb="FFFF0000"/>
        <rFont val="Calibri (Corps)"/>
      </rPr>
      <t>Au plus tard 16h00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DEPOT DE DOSSIERS 
E62 Rapport d'activités en milieu professionnel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</si>
  <si>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color theme="1"/>
        <rFont val="Calibri"/>
        <family val="2"/>
        <scheme val="minor"/>
      </rPr>
      <t xml:space="preserve">E3 - Gestion relation client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</si>
  <si>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E42 - Analyse de situation commerciale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</si>
  <si>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13h00 :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E42 : Conception d'ouvrage du bâtiment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</si>
  <si>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E42 : Conception d'ouvrage du bâtiment 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</si>
  <si>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E42 : Conception d'ouvrage du bâtiment </t>
    </r>
    <r>
      <rPr>
        <b/>
        <sz val="36"/>
        <color rgb="FF00B05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</si>
  <si>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 : Situations de controle de gestion et d'analyse financière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: Parcours de professionnalisation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</si>
  <si>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E3 - Gestion relation client  </t>
    </r>
    <r>
      <rPr>
        <b/>
        <sz val="36"/>
        <color rgb="FF00B05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E42 - Ananlyse de situation commerciale</t>
    </r>
    <r>
      <rPr>
        <b/>
        <sz val="36"/>
        <color rgb="FF00B050"/>
        <rFont val="Calibri"/>
        <family val="2"/>
        <scheme val="minor"/>
      </rPr>
      <t xml:space="preserve">
</t>
    </r>
    <r>
      <rPr>
        <b/>
        <sz val="36"/>
        <color theme="7" tint="0.3999755851924192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</si>
  <si>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 
</t>
    </r>
    <r>
      <rPr>
        <b/>
        <sz val="36"/>
        <rFont val="Calibri"/>
        <family val="2"/>
        <scheme val="minor"/>
      </rPr>
      <t xml:space="preserve">E4: ICAF et méthodologie de projet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</si>
  <si>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E4: ICAF et méthodologie de projet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13h00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EF2: Engagement étudiant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</si>
  <si>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 B-P - Physique et chimie </t>
    </r>
    <r>
      <rPr>
        <sz val="36"/>
        <color rgb="FFFF0000"/>
        <rFont val="Calibri"/>
        <family val="2"/>
        <scheme val="minor"/>
      </rPr>
      <t xml:space="preserve">
A partir de 13H00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E3A - Mathématiques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</si>
  <si>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13h00 </t>
    </r>
    <r>
      <rPr>
        <b/>
        <sz val="36"/>
        <rFont val="Calibri"/>
        <family val="2"/>
        <scheme val="minor"/>
      </rPr>
      <t xml:space="preserve">
E61 : Conduite de projet</t>
    </r>
    <r>
      <rPr>
        <b/>
        <sz val="36"/>
        <color rgb="FF00B050"/>
        <rFont val="Calibri"/>
        <family val="2"/>
        <scheme val="minor"/>
      </rPr>
      <t xml:space="preserve">  </t>
    </r>
    <r>
      <rPr>
        <b/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</si>
  <si>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
</t>
    </r>
    <r>
      <rPr>
        <b/>
        <sz val="36"/>
        <rFont val="Calibri"/>
        <family val="2"/>
        <scheme val="minor"/>
      </rPr>
      <t>E62 : Rapport d'activités en milieu professionnel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</si>
  <si>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E61 : Réalisation d'activités de maintenance préventive en milieu professionnel 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</si>
  <si>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color theme="1"/>
        <rFont val="Calibri"/>
        <family val="2"/>
        <scheme val="minor"/>
      </rPr>
      <t xml:space="preserve">E61 : Réalisation d'activités de maintenance préventive en milieu professionnel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</si>
  <si>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E62 : Etude et réalisation d'une amélioration de maintenance en milieu professionnel </t>
    </r>
    <r>
      <rPr>
        <b/>
        <sz val="36"/>
        <color rgb="FF00B05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</si>
  <si>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E51 : Etude descriptive et économique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</si>
  <si>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partr de 12h00</t>
    </r>
    <r>
      <rPr>
        <b/>
        <sz val="36"/>
        <rFont val="Calibri"/>
        <family val="2"/>
        <scheme val="minor"/>
      </rPr>
      <t xml:space="preserve">
E62 : Mesures et analyses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</si>
  <si>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partr de 07h00
</t>
    </r>
    <r>
      <rPr>
        <b/>
        <sz val="36"/>
        <rFont val="Calibri"/>
        <family val="2"/>
        <scheme val="minor"/>
      </rPr>
      <t xml:space="preserve">E61 : Connaissance de l’entreprise 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</si>
  <si>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 xml:space="preserve">E5 : Situations de controle de gestion et d'analyse financière 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</si>
  <si>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Etudes économiques et préparation de chantier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</si>
  <si>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: Etudes économiques et préparation de chantier </t>
    </r>
    <r>
      <rPr>
        <b/>
        <sz val="36"/>
        <color rgb="FF00B05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</si>
  <si>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 xml:space="preserve">E6-B Compte rendu d'activités en milieu professionnel 
EF2-Engagement étudiant 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</si>
  <si>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>E6-A Projet numérique - étude quantitative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</si>
  <si>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
</t>
    </r>
    <r>
      <rPr>
        <b/>
        <sz val="36"/>
        <rFont val="Calibri"/>
        <family val="2"/>
        <scheme val="minor"/>
      </rPr>
      <t>E62 : Rapport d'activités en milieu professionnel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</si>
  <si>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E61 : Réalisation d'activités de maintenance préventive en milieu professionnel  </t>
    </r>
    <r>
      <rPr>
        <b/>
        <sz val="36"/>
        <color rgb="FFCC0099"/>
        <rFont val="Calibri"/>
        <family val="2"/>
        <scheme val="minor"/>
      </rPr>
      <t xml:space="preserve"> 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</si>
  <si>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E61 : Réalisation d'activités de maintenance préventive en milieu professionnel 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</si>
  <si>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
</t>
    </r>
    <r>
      <rPr>
        <b/>
        <sz val="36"/>
        <rFont val="Calibri"/>
        <family val="2"/>
        <scheme val="minor"/>
      </rPr>
      <t xml:space="preserve">E62 : Etude et réalisation d'une amélioration de maintenance en milieu professionnel  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</si>
  <si>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13h00 
</t>
    </r>
    <r>
      <rPr>
        <b/>
        <sz val="36"/>
        <rFont val="Calibri"/>
        <family val="2"/>
        <scheme val="minor"/>
      </rPr>
      <t xml:space="preserve">E62 : Etude et réalisation d'une amélioration de maintenance en milieu professionnel  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</si>
  <si>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4" tint="-0.249977111117893"/>
        <rFont val="Calibri"/>
        <family val="2"/>
        <scheme val="minor"/>
      </rPr>
      <t xml:space="preserve"> 
</t>
    </r>
    <r>
      <rPr>
        <b/>
        <sz val="36"/>
        <rFont val="Calibri"/>
        <family val="2"/>
        <scheme val="minor"/>
      </rPr>
      <t xml:space="preserve">E2 BB  Espagnol  </t>
    </r>
  </si>
  <si>
    <r>
      <rPr>
        <sz val="36"/>
        <color rgb="FFFF0000"/>
        <rFont val="Calibri"/>
        <family val="2"/>
        <scheme val="minor"/>
      </rPr>
      <t xml:space="preserve">A partir de 7H00 
</t>
    </r>
    <r>
      <rPr>
        <b/>
        <sz val="36"/>
        <rFont val="Calibri"/>
        <family val="2"/>
        <scheme val="minor"/>
      </rPr>
      <t xml:space="preserve">E2 BB  Espagnol  </t>
    </r>
    <r>
      <rPr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</si>
  <si>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EF1  Chinois </t>
    </r>
    <r>
      <rPr>
        <sz val="36"/>
        <color rgb="FFFF0000"/>
        <rFont val="Calibri"/>
        <family val="2"/>
        <scheme val="minor"/>
      </rPr>
      <t xml:space="preserve">
A partir de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EF1 Tahitien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</si>
  <si>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EF1 Tahitien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</si>
  <si>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EF1 Espagnol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</si>
  <si>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1"/>
        <rFont val="Calibri"/>
        <family val="2"/>
        <scheme val="minor"/>
      </rPr>
      <t xml:space="preserve">
E6-P Soutenance du projet tutoré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EF2-P Engagement étudiant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</si>
  <si>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4" tint="-0.249977111117893"/>
        <rFont val="Calibri"/>
        <family val="2"/>
        <scheme val="minor"/>
      </rPr>
      <t xml:space="preserve"> 
</t>
    </r>
    <r>
      <rPr>
        <b/>
        <sz val="36"/>
        <rFont val="Calibri"/>
        <family val="2"/>
        <scheme val="minor"/>
      </rPr>
      <t xml:space="preserve">E2 BB  Espagnol  </t>
    </r>
    <r>
      <rPr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</si>
  <si>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E5: Administration des systèmes et des réseaux 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</si>
  <si>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20h30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E6 Conduite et présentation d'activités professionnelles</t>
    </r>
    <r>
      <rPr>
        <sz val="36"/>
        <rFont val="Calibri"/>
        <family val="2"/>
        <scheme val="minor"/>
      </rPr>
      <t xml:space="preserve">
</t>
    </r>
  </si>
  <si>
    <r>
      <t>EPREUVE EN VISIOCONFERENCE</t>
    </r>
    <r>
      <rPr>
        <sz val="36"/>
        <color rgb="FFFF0000"/>
        <rFont val="Calibri"/>
        <family val="2"/>
        <scheme val="minor"/>
      </rPr>
      <t xml:space="preserve">
A partir de 19h30</t>
    </r>
    <r>
      <rPr>
        <b/>
        <sz val="36"/>
        <rFont val="Calibri"/>
        <family val="2"/>
        <scheme val="minor"/>
      </rPr>
      <t xml:space="preserve">
E4 : épreuve de soutenance mémoire 
</t>
    </r>
    <r>
      <rPr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</si>
  <si>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 xml:space="preserve">E4-B : Pratiques comptables fisclaes et sociales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 xml:space="preserve">E6 : Parcours de professionnalisation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</si>
  <si>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E4-B : Pratiques comptables fisclaes et sociales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: Parcours de professionnalisation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EF3 : Engagement étudiant</t>
    </r>
    <r>
      <rPr>
        <b/>
        <sz val="36"/>
        <color theme="4" tint="-0.249977111117893"/>
        <rFont val="Calibri"/>
        <family val="2"/>
        <scheme val="minor"/>
      </rPr>
      <t xml:space="preserve">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</si>
  <si>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07h00 
</t>
    </r>
    <r>
      <rPr>
        <b/>
        <sz val="36"/>
        <color theme="1"/>
        <rFont val="Calibri"/>
        <family val="2"/>
        <scheme val="minor"/>
      </rPr>
      <t xml:space="preserve">E4 A-P : Développement de la relation client et vente conseil </t>
    </r>
    <r>
      <rPr>
        <b/>
        <sz val="36"/>
        <color rgb="FF00B05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07h00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E3-P : Entrepreneuriat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</si>
  <si>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color theme="1"/>
        <rFont val="Calibri"/>
        <family val="2"/>
        <scheme val="minor"/>
      </rPr>
      <t xml:space="preserve">E1BB - ANG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</si>
  <si>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t xml:space="preserve">DEPOT DE DOSSIER
E4 : épreuve de soutenance mémoire </t>
  </si>
  <si>
    <r>
      <t>EPREUVE EN VISIOCONFERENCE</t>
    </r>
    <r>
      <rPr>
        <sz val="36"/>
        <color rgb="FFFF0000"/>
        <rFont val="Calibri"/>
        <family val="2"/>
        <scheme val="minor"/>
      </rPr>
      <t xml:space="preserve">
A partir de 19h30</t>
    </r>
    <r>
      <rPr>
        <b/>
        <sz val="36"/>
        <rFont val="Calibri"/>
        <family val="2"/>
        <scheme val="minor"/>
      </rPr>
      <t xml:space="preserve">
E4 : épreuve de soutenance mémoire 
</t>
    </r>
    <r>
      <rPr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</si>
  <si>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7030A0"/>
        <rFont val="Calibri"/>
        <family val="2"/>
        <scheme val="minor"/>
      </rPr>
      <t xml:space="preserve">                 
</t>
    </r>
    <r>
      <rPr>
        <b/>
        <sz val="36"/>
        <color rgb="FF7030A0"/>
        <rFont val="Calibri"/>
        <family val="2"/>
        <scheme val="minor"/>
      </rPr>
      <t xml:space="preserve">
</t>
    </r>
  </si>
  <si>
    <t xml:space="preserve">DEPOT DES DOSSIERS
E61 Connaissance de l’entreprise  
E62 : Mesures et analyses  </t>
  </si>
  <si>
    <r>
      <t xml:space="preserve">EPREUVE EN PRESENTIEL AU LPO J.JAURES (Métropole)
</t>
    </r>
    <r>
      <rPr>
        <sz val="36"/>
        <color rgb="FFFF0000"/>
        <rFont val="Calibri"/>
        <family val="2"/>
        <scheme val="minor"/>
      </rPr>
      <t>A partir de 08h30</t>
    </r>
    <r>
      <rPr>
        <b/>
        <sz val="36"/>
        <color theme="1"/>
        <rFont val="Calibri"/>
        <family val="2"/>
        <scheme val="minor"/>
      </rPr>
      <t xml:space="preserve">
E5B : Mise en œuvre d'activités technologiques d'alimentation 
</t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</si>
  <si>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E6A/E6B : LVE Anglais 
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EPREUVE EN PRESENTIEL AU LPO J.JAURES (Métropole)</t>
    </r>
    <r>
      <rPr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08h30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E5B : Mise en œuvre d'activités technologiques d'alimentation 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</si>
  <si>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Gestion de la relation clientèle touristique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7H00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E2 AB Anglais</t>
    </r>
    <r>
      <rPr>
        <b/>
        <sz val="36"/>
        <color rgb="FF7030A0"/>
        <rFont val="Calibri"/>
        <family val="2"/>
        <scheme val="minor"/>
      </rPr>
      <t xml:space="preserve">  
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</si>
  <si>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 : Culture éco, juridique et managériale </t>
    </r>
    <r>
      <rPr>
        <sz val="36"/>
        <rFont val="Calibri"/>
        <family val="2"/>
        <scheme val="minor"/>
      </rPr>
      <t xml:space="preserve"> 
(sujet spécifique)
</t>
    </r>
    <r>
      <rPr>
        <sz val="36"/>
        <color rgb="FFFF0000"/>
        <rFont val="Calibri"/>
        <family val="2"/>
        <scheme val="minor"/>
      </rPr>
      <t xml:space="preserve">
20h00 à 22h00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E2A : Langues vivantes étrangères  
</t>
    </r>
    <r>
      <rPr>
        <sz val="36"/>
        <rFont val="Calibri"/>
        <family val="2"/>
        <scheme val="minor"/>
      </rPr>
      <t>(pas de sortie avant 22H30)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</si>
  <si>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rPr>
        <sz val="36"/>
        <color rgb="FFFF0000"/>
        <rFont val="Calibri (Corps)"/>
      </rPr>
      <t>Au plus tard 16h00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DEPOT DE DOSSIERS 
E61 et E62</t>
    </r>
    <r>
      <rPr>
        <sz val="36"/>
        <color theme="1"/>
        <rFont val="Calibri"/>
        <family val="2"/>
        <scheme val="minor"/>
      </rPr>
      <t xml:space="preserve">
Candidats Lycée Diadème</t>
    </r>
  </si>
  <si>
    <r>
      <rPr>
        <sz val="36"/>
        <color rgb="FFFF0000"/>
        <rFont val="Calibri (Corps)"/>
      </rPr>
      <t>Au plus tard 16h00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DEPOT DE DOSSIERS 
E61 et E62</t>
    </r>
    <r>
      <rPr>
        <sz val="36"/>
        <color theme="1"/>
        <rFont val="Calibri"/>
        <family val="2"/>
        <scheme val="minor"/>
      </rPr>
      <t xml:space="preserve">
Candidats Lycée de Tuianu Le Gayic</t>
    </r>
  </si>
  <si>
    <t>EPREUVES DE CONTRÔLE</t>
  </si>
  <si>
    <t>Centre d'examen</t>
  </si>
  <si>
    <t>BTS 2023
Polynésie française</t>
  </si>
  <si>
    <t>Lyc. Diadème</t>
  </si>
  <si>
    <t xml:space="preserve">*Centre examen : candidat individuel </t>
  </si>
  <si>
    <t xml:space="preserve">Pour les  épreuves orales et pratiques, les candidats consulteront le planning de passage dans leur centre d'examen. </t>
  </si>
  <si>
    <t>Lyc. Hôtelier de Tahiti*</t>
  </si>
  <si>
    <t>Lyc. Hôtelier de Tahiti</t>
  </si>
  <si>
    <t>Lyc. Diadème*</t>
  </si>
  <si>
    <t>Lyc. La Mennais*</t>
  </si>
  <si>
    <t>Lyc. La Mennais</t>
  </si>
  <si>
    <t>Lyc.Uturoa
Lyc. La Mennais
Lyc. Diadème*</t>
  </si>
  <si>
    <t>LP Mahina*</t>
  </si>
  <si>
    <t>Lyc.Tuianu Le Gayic
Lyc. Diadème</t>
  </si>
  <si>
    <t>Lyc. Uturoa 
Lyc. Diadème*</t>
  </si>
  <si>
    <t>LP Faa'a
Lyc. Samuel Raapoto
Lyc. Diadème</t>
  </si>
  <si>
    <t>Lyc.Taiarapu Nui</t>
  </si>
  <si>
    <t>Lyc. Tuianu Le Gayic</t>
  </si>
  <si>
    <t>Lyc. Uturoa
LP Faa'a
Lyc. Taiarapu Nui
Lyc. Samuel Raapoto
Lyc. Diadème*</t>
  </si>
  <si>
    <r>
      <t xml:space="preserve">Dépôt des dossiers
</t>
    </r>
    <r>
      <rPr>
        <sz val="36"/>
        <rFont val="Calibri"/>
        <family val="2"/>
        <scheme val="minor"/>
      </rPr>
      <t xml:space="preserve">A téléverser dans Cyclades 
E3 - Gestion relation client 
E42 - Analyse sistuation commerciale </t>
    </r>
  </si>
  <si>
    <r>
      <t xml:space="preserve">Dépôt des dossiers
</t>
    </r>
    <r>
      <rPr>
        <sz val="36"/>
        <rFont val="Calibri"/>
        <family val="2"/>
        <scheme val="minor"/>
      </rPr>
      <t xml:space="preserve">E61 - Suivi de chantier </t>
    </r>
  </si>
  <si>
    <r>
      <t xml:space="preserve">Dépôt des dossiers
</t>
    </r>
    <r>
      <rPr>
        <sz val="36"/>
        <rFont val="Calibri"/>
        <family val="2"/>
        <scheme val="minor"/>
      </rPr>
      <t>E4-B : Pratiques comptables fisclaes et sociales 
E6 : Parcours de professionnalisation 
E5 : Situations de controle de gestion et d'analyse financière</t>
    </r>
  </si>
  <si>
    <r>
      <t xml:space="preserve">Dépôt des dossiers
</t>
    </r>
    <r>
      <rPr>
        <sz val="36"/>
        <color theme="1"/>
        <rFont val="Calibri"/>
        <family val="2"/>
        <scheme val="minor"/>
      </rPr>
      <t>E4 : Gestion de la relation clientèle touristique</t>
    </r>
  </si>
  <si>
    <r>
      <rPr>
        <sz val="36"/>
        <color rgb="FFFF0000"/>
        <rFont val="Calibri"/>
        <family val="2"/>
        <scheme val="minor"/>
      </rPr>
      <t>A 16h00 au plus tard</t>
    </r>
    <r>
      <rPr>
        <b/>
        <sz val="36"/>
        <color theme="1"/>
        <rFont val="Calibri"/>
        <family val="2"/>
        <scheme val="minor"/>
      </rPr>
      <t xml:space="preserve">
Dépôt des dossiers</t>
    </r>
    <r>
      <rPr>
        <sz val="36"/>
        <color theme="1"/>
        <rFont val="Calibri"/>
        <family val="2"/>
        <scheme val="minor"/>
      </rPr>
      <t xml:space="preserve">
E4: ICAF et méthodologie de projet
EF2: Engagement étudiant 
</t>
    </r>
  </si>
  <si>
    <r>
      <t xml:space="preserve">Dépôt des dossiers
</t>
    </r>
    <r>
      <rPr>
        <sz val="36"/>
        <rFont val="Calibri"/>
        <family val="2"/>
        <scheme val="minor"/>
      </rPr>
      <t>E2B-LVE anglais</t>
    </r>
    <r>
      <rPr>
        <b/>
        <sz val="36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>E4 : Gérer la relation avec les clients et fournisseurs de la PME 
E5A : Participer à la gestion des riques de la PME
EF2 : Engagement étudiant</t>
    </r>
  </si>
  <si>
    <r>
      <rPr>
        <sz val="36"/>
        <color rgb="FFFF0000"/>
        <rFont val="Calibri"/>
        <family val="2"/>
        <scheme val="minor"/>
      </rPr>
      <t xml:space="preserve">A partir de 07h00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E4 B-P : Animation dynamisation de l'offre commerciale</t>
    </r>
    <r>
      <rPr>
        <b/>
        <sz val="36"/>
        <color rgb="FF00B05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07h00 </t>
    </r>
    <r>
      <rPr>
        <b/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E3-P : Entrepreneuriat </t>
    </r>
    <r>
      <rPr>
        <b/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/>
    </r>
  </si>
  <si>
    <t xml:space="preserve">
</t>
  </si>
  <si>
    <r>
      <rPr>
        <sz val="36"/>
        <color rgb="FFFF0000"/>
        <rFont val="Calibri"/>
        <family val="2"/>
        <scheme val="minor"/>
      </rPr>
      <t>A partir de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EF1 Espagnol 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Au plus tard 16h00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Dépôt de dossier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>E51-Etude descriptive et économiqe</t>
    </r>
    <r>
      <rPr>
        <b/>
        <sz val="36"/>
        <color rgb="FF7030A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</si>
  <si>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06h00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E52 : Analyse et suivi financier  </t>
    </r>
    <r>
      <rPr>
        <sz val="36"/>
        <rFont val="Calibri"/>
        <family val="2"/>
        <scheme val="minor"/>
      </rPr>
      <t xml:space="preserve">
</t>
    </r>
    <r>
      <rPr>
        <sz val="36"/>
        <color rgb="FF0070C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Retrait du dossier technique</t>
    </r>
    <r>
      <rPr>
        <sz val="36"/>
        <color rgb="FF0070C0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E51-Etude descriptive et économiqe</t>
    </r>
    <r>
      <rPr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</si>
  <si>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Au plus tard 16h00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Dépôt de dossier</t>
    </r>
    <r>
      <rPr>
        <sz val="36"/>
        <color theme="1"/>
        <rFont val="Calibri"/>
        <family val="2"/>
        <scheme val="minor"/>
      </rPr>
      <t xml:space="preserve">
E6-B Compte rendu d'activités en milieu professionnel </t>
    </r>
  </si>
  <si>
    <r>
      <rPr>
        <sz val="36"/>
        <color rgb="FFFF0000"/>
        <rFont val="Calibri"/>
        <family val="2"/>
        <scheme val="minor"/>
      </rPr>
      <t xml:space="preserve">05h00 à 08h00 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E2 -LVE 2 Espagnol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</si>
  <si>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6h00 à 10h00
</t>
    </r>
    <r>
      <rPr>
        <b/>
        <sz val="36"/>
        <rFont val="Calibri"/>
        <family val="2"/>
        <scheme val="minor"/>
      </rPr>
      <t xml:space="preserve">E5: Environnement économique, juridique et organisationnel de l'activité bancaire  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20h00 à 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E21 -LVEA</t>
    </r>
    <r>
      <rPr>
        <sz val="36"/>
        <color theme="1"/>
        <rFont val="Calibri"/>
        <family val="2"/>
        <scheme val="minor"/>
      </rPr>
      <t xml:space="preserve">  </t>
    </r>
    <r>
      <rPr>
        <b/>
        <sz val="36"/>
        <color theme="1"/>
        <rFont val="Calibri"/>
        <family val="2"/>
        <scheme val="minor"/>
      </rPr>
      <t xml:space="preserve">Anglais </t>
    </r>
    <r>
      <rPr>
        <sz val="36"/>
        <color theme="1"/>
        <rFont val="Calibri"/>
        <family val="2"/>
        <scheme val="minor"/>
      </rPr>
      <t xml:space="preserve">
(pas de sortie avant 22H30)
</t>
    </r>
  </si>
  <si>
    <r>
      <rPr>
        <sz val="36"/>
        <color rgb="FFFF0000"/>
        <rFont val="Calibri"/>
        <family val="2"/>
        <scheme val="minor"/>
      </rPr>
      <t>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économique juridique et managériale </t>
    </r>
    <r>
      <rPr>
        <sz val="36"/>
        <color theme="1"/>
        <rFont val="Calibri"/>
        <family val="2"/>
        <scheme val="minor"/>
      </rPr>
      <t xml:space="preserve">
(sujet spécifique)</t>
    </r>
    <r>
      <rPr>
        <b/>
        <sz val="36"/>
        <color rgb="FF0070C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15h00 - 17h00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E2: Mathématiques</t>
    </r>
    <r>
      <rPr>
        <sz val="36"/>
        <color theme="1"/>
        <rFont val="Calibri"/>
        <family val="2"/>
        <scheme val="minor"/>
      </rPr>
      <t xml:space="preserve">  </t>
    </r>
    <r>
      <rPr>
        <sz val="36"/>
        <color rgb="FF00B0F0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(sujet spécifique)
</t>
    </r>
  </si>
  <si>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</si>
  <si>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</si>
  <si>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07h00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E1A Biochimie-Physiologie  
</t>
    </r>
    <r>
      <rPr>
        <sz val="36"/>
        <color theme="1"/>
        <rFont val="Calibri"/>
        <family val="2"/>
        <scheme val="minor"/>
      </rPr>
      <t xml:space="preserve">(pas de sortie avant la fin de l'épreuve) 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</si>
  <si>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07h00 à 11h00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E1B Aliments et nutrition 
</t>
    </r>
    <r>
      <rPr>
        <sz val="36"/>
        <color theme="1"/>
        <rFont val="Calibri"/>
        <family val="2"/>
        <scheme val="minor"/>
      </rPr>
      <t xml:space="preserve">(pas de sortie avant la fin de l'épreuve)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</si>
  <si>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07h00 à 11h00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 Bases physiopathologie de la diététique
</t>
    </r>
    <r>
      <rPr>
        <sz val="36"/>
        <color theme="1"/>
        <rFont val="Calibri"/>
        <family val="2"/>
        <scheme val="minor"/>
      </rPr>
      <t xml:space="preserve">(pas de sortie avant la fin de l'épreuve)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</si>
  <si>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5h00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Economie - gestion </t>
    </r>
    <r>
      <rPr>
        <b/>
        <sz val="36"/>
        <color rgb="FFFF0000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(pas de sortie avant la fin de l'épreuve) 
</t>
    </r>
  </si>
  <si>
    <r>
      <rPr>
        <sz val="36"/>
        <color rgb="FFFF0000"/>
        <rFont val="Calibri"/>
        <family val="2"/>
        <scheme val="minor"/>
      </rPr>
      <t>7h00 à 10h30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E5A Etude de cas
</t>
    </r>
    <r>
      <rPr>
        <sz val="36"/>
        <color theme="1"/>
        <rFont val="Calibri"/>
        <family val="2"/>
        <scheme val="minor"/>
      </rPr>
      <t xml:space="preserve">(pas de sortie avant la fin de l'épreuve)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</si>
  <si>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éco, juridique et managériale 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(sujet spécifique)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20h00 à 22h00
</t>
    </r>
    <r>
      <rPr>
        <b/>
        <sz val="36"/>
        <color theme="1"/>
        <rFont val="Calibri"/>
        <family val="2"/>
        <scheme val="minor"/>
      </rPr>
      <t xml:space="preserve">E2A :Langues vivantes étrangères </t>
    </r>
    <r>
      <rPr>
        <b/>
        <sz val="36"/>
        <color rgb="FF00B0F0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(pas de sortie avant 22H30)
</t>
    </r>
    <r>
      <rPr>
        <sz val="36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</si>
  <si>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E3 : Culture éco, juridique et managériale</t>
    </r>
    <r>
      <rPr>
        <b/>
        <sz val="36"/>
        <color rgb="FF00B0F0"/>
        <rFont val="Calibri"/>
        <family val="2"/>
        <scheme val="minor"/>
      </rPr>
      <t xml:space="preserve"> </t>
    </r>
    <r>
      <rPr>
        <sz val="36"/>
        <color rgb="FF00B0F0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20h00 à 22h00
</t>
    </r>
    <r>
      <rPr>
        <b/>
        <sz val="36"/>
        <color theme="1"/>
        <rFont val="Calibri"/>
        <family val="2"/>
        <scheme val="minor"/>
      </rPr>
      <t xml:space="preserve">E2A :Langues vivantes étrangères  </t>
    </r>
    <r>
      <rPr>
        <sz val="36"/>
        <color theme="1"/>
        <rFont val="Calibri"/>
        <family val="2"/>
        <scheme val="minor"/>
      </rPr>
      <t xml:space="preserve">
(pas de sortie avant 22H30)
</t>
    </r>
    <r>
      <rPr>
        <sz val="36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</si>
  <si>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8h30 à 12h30 </t>
    </r>
    <r>
      <rPr>
        <b/>
        <sz val="36"/>
        <rFont val="Calibri"/>
        <family val="2"/>
        <scheme val="minor"/>
      </rPr>
      <t xml:space="preserve">
E 3 – Culture économique juridique et managériale </t>
    </r>
    <r>
      <rPr>
        <sz val="36"/>
        <rFont val="Calibri"/>
        <family val="2"/>
        <scheme val="minor"/>
      </rPr>
      <t xml:space="preserve">
(sujet spécifique)
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color theme="7" tint="0.3999755851924192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</si>
  <si>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 : Participation à la sécurité globale 
</t>
    </r>
    <r>
      <rPr>
        <sz val="36"/>
        <color theme="1"/>
        <rFont val="Calibri"/>
        <family val="2"/>
        <scheme val="minor"/>
      </rPr>
      <t xml:space="preserve">(2 heures de mise en loge ) 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36"/>
        <color rgb="FF7030A0"/>
        <rFont val="Calibri"/>
        <family val="2"/>
        <scheme val="minor"/>
      </rPr>
      <t/>
    </r>
  </si>
  <si>
    <r>
      <t xml:space="preserve">13h00 à 17h00 
</t>
    </r>
    <r>
      <rPr>
        <b/>
        <sz val="36"/>
        <rFont val="Calibri"/>
        <family val="2"/>
        <scheme val="minor"/>
      </rPr>
      <t xml:space="preserve">E1: Culture G. et expression </t>
    </r>
    <r>
      <rPr>
        <b/>
        <sz val="36"/>
        <color rgb="FF00B0F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</si>
  <si>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E4-B : Pratiques comptables fisclaes et sociales </t>
    </r>
    <r>
      <rPr>
        <sz val="36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E6 : Parcours de professionnalisation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EF3 : Engagement étudiant </t>
    </r>
    <r>
      <rPr>
        <sz val="36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</si>
  <si>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A partir de 07h00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E61 : Conception - étude détaillée du projet  </t>
    </r>
    <r>
      <rPr>
        <sz val="36"/>
        <color theme="1"/>
        <rFont val="Calibri"/>
        <family val="2"/>
        <scheme val="minor"/>
      </rPr>
      <t xml:space="preserve">
Candidats du lycée Diadème</t>
    </r>
  </si>
  <si>
    <r>
      <rPr>
        <sz val="36"/>
        <color rgb="FFFF0000"/>
        <rFont val="Calibri"/>
        <family val="2"/>
        <scheme val="minor"/>
      </rPr>
      <t xml:space="preserve">A partir de 07h00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E61 : Conception - étude détaillée du projet </t>
    </r>
    <r>
      <rPr>
        <sz val="36"/>
        <color theme="1"/>
        <rFont val="Calibri"/>
        <family val="2"/>
        <scheme val="minor"/>
      </rPr>
      <t xml:space="preserve">
Candidats du lycée Diadème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</si>
  <si>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E61 : Conception - étude détaillée du projet  </t>
    </r>
    <r>
      <rPr>
        <sz val="36"/>
        <color theme="1"/>
        <rFont val="Calibri"/>
        <family val="2"/>
        <scheme val="minor"/>
      </rPr>
      <t xml:space="preserve">
Candidats du lycée Diadème</t>
    </r>
    <r>
      <rPr>
        <b/>
        <sz val="36"/>
        <color rgb="FFCC0099"/>
        <rFont val="Calibri"/>
        <family val="2"/>
        <scheme val="minor"/>
      </rPr>
      <t xml:space="preserve">
  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                                                           
</t>
    </r>
  </si>
  <si>
    <r>
      <rPr>
        <sz val="36"/>
        <color rgb="FFFF0000"/>
        <rFont val="Calibri"/>
        <family val="2"/>
        <scheme val="minor"/>
      </rPr>
      <t xml:space="preserve">A </t>
    </r>
    <r>
      <rPr>
        <sz val="36"/>
        <color rgb="FFFF0000"/>
        <rFont val="Calibri (Corps)"/>
      </rPr>
      <t xml:space="preserve">partir de 13h00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E62 : Réalisation, mise en service d'un projet</t>
    </r>
    <r>
      <rPr>
        <b/>
        <sz val="36"/>
        <color theme="1"/>
        <rFont val="Calibri (Corps)"/>
      </rPr>
      <t xml:space="preserve">  </t>
    </r>
    <r>
      <rPr>
        <b/>
        <sz val="36"/>
        <color rgb="FFCC0099"/>
        <rFont val="Calibri"/>
        <family val="2"/>
        <scheme val="minor"/>
      </rPr>
      <t xml:space="preserve">  </t>
    </r>
    <r>
      <rPr>
        <b/>
        <sz val="36"/>
        <color rgb="FF7030A0"/>
        <rFont val="Calibri"/>
        <family val="2"/>
        <scheme val="minor"/>
      </rPr>
      <t xml:space="preserve">                                                          
</t>
    </r>
    <r>
      <rPr>
        <sz val="36"/>
        <color theme="1"/>
        <rFont val="Calibri"/>
        <family val="2"/>
        <scheme val="minor"/>
      </rPr>
      <t>Candidats du lycée Diadème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</si>
  <si>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rgb="FFFF0000"/>
        <rFont val="Calibri (Corps)"/>
      </rPr>
      <t xml:space="preserve"> </t>
    </r>
    <r>
      <rPr>
        <b/>
        <sz val="36"/>
        <color rgb="FF7030A0"/>
        <rFont val="Calibri"/>
        <family val="2"/>
        <scheme val="minor"/>
      </rPr>
      <t xml:space="preserve">
</t>
    </r>
    <r>
      <rPr>
        <b/>
        <sz val="36"/>
        <color theme="1"/>
        <rFont val="Calibri (Corps)"/>
      </rPr>
      <t>E62 : Réalisation, mise en service d'un projet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 Candidats du lycée Diadème</t>
    </r>
    <r>
      <rPr>
        <b/>
        <sz val="36"/>
        <color rgb="FF7030A0"/>
        <rFont val="Calibri"/>
        <family val="2"/>
        <scheme val="minor"/>
      </rPr>
      <t xml:space="preserve">                                                                                                    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</si>
  <si>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rgb="FFFF0000"/>
        <rFont val="Calibri (Corps)"/>
      </rPr>
      <t xml:space="preserve"> 
</t>
    </r>
    <r>
      <rPr>
        <b/>
        <sz val="36"/>
        <color theme="1"/>
        <rFont val="Calibri (Corps)"/>
      </rPr>
      <t xml:space="preserve">E62 : Réalisation, mise en service d'un projet  </t>
    </r>
    <r>
      <rPr>
        <b/>
        <sz val="36"/>
        <color rgb="FF7030A0"/>
        <rFont val="Calibri"/>
        <family val="2"/>
        <scheme val="minor"/>
      </rPr>
      <t xml:space="preserve">                                                      
</t>
    </r>
    <r>
      <rPr>
        <sz val="36"/>
        <color theme="1"/>
        <rFont val="Calibri"/>
        <family val="2"/>
        <scheme val="minor"/>
      </rPr>
      <t>Candidats du lycée Diadème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</si>
  <si>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 xml:space="preserve">E61 : Conception - étude détaillée du projet 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EF2: Engagement étudiant 
</t>
    </r>
    <r>
      <rPr>
        <sz val="36"/>
        <color theme="1"/>
        <rFont val="Calibri"/>
        <family val="2"/>
        <scheme val="minor"/>
      </rPr>
      <t>Candidats du lycée Tuianu Legayic</t>
    </r>
  </si>
  <si>
    <r>
      <t xml:space="preserve">A partir de 07h00
</t>
    </r>
    <r>
      <rPr>
        <b/>
        <sz val="36"/>
        <rFont val="Calibri"/>
        <family val="2"/>
        <scheme val="minor"/>
      </rPr>
      <t xml:space="preserve">E61 : Conception - étude détaillée du projet 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EF2: Engagement étudiant  
</t>
    </r>
    <r>
      <rPr>
        <sz val="36"/>
        <rFont val="Calibri"/>
        <family val="2"/>
        <scheme val="minor"/>
      </rPr>
      <t>Candidats du lycée Tuianu Le Gayic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</si>
  <si>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 xml:space="preserve">E62 : Réalisation, mise en service d'un projet 
</t>
    </r>
    <r>
      <rPr>
        <sz val="36"/>
        <color theme="1"/>
        <rFont val="Calibri"/>
        <family val="2"/>
        <scheme val="minor"/>
      </rPr>
      <t>Candidats du lycée Tuianu Le Gayic</t>
    </r>
  </si>
  <si>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color theme="1"/>
        <rFont val="Calibri"/>
        <family val="2"/>
        <scheme val="minor"/>
      </rPr>
      <t>E62 : Réalisation, mise en service d'un projet</t>
    </r>
    <r>
      <rPr>
        <sz val="36"/>
        <color theme="1"/>
        <rFont val="Calibri"/>
        <family val="2"/>
        <scheme val="minor"/>
      </rPr>
      <t xml:space="preserve"> 
Candidats du lycée Tuianu Le Gayic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</si>
  <si>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Gérer la relation avec les clients et fournisseurs de la PME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A partir de 07h00
</t>
    </r>
    <r>
      <rPr>
        <b/>
        <sz val="36"/>
        <rFont val="Calibri"/>
        <family val="2"/>
        <scheme val="minor"/>
      </rPr>
      <t xml:space="preserve">E5A : Participer à la gestion des riques de la PME </t>
    </r>
    <r>
      <rPr>
        <sz val="36"/>
        <color rgb="FFFF0000"/>
        <rFont val="Calibri"/>
        <family val="2"/>
        <scheme val="minor"/>
      </rPr>
      <t xml:space="preserve">
A partir de 07h00
</t>
    </r>
    <r>
      <rPr>
        <b/>
        <sz val="36"/>
        <rFont val="Calibri"/>
        <family val="2"/>
        <scheme val="minor"/>
      </rPr>
      <t xml:space="preserve">EF2 : Engagement étudiant </t>
    </r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</si>
  <si>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A partir de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Gérer la relation avec les clients et fournisseurs de la PME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07h00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E5A : Participer à la gestion des riques de la PME  </t>
    </r>
    <r>
      <rPr>
        <b/>
        <sz val="36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</si>
  <si>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A partir de 7h00
</t>
    </r>
    <r>
      <rPr>
        <b/>
        <sz val="36"/>
        <rFont val="Calibri"/>
        <family val="2"/>
        <scheme val="minor"/>
      </rPr>
      <t xml:space="preserve">E5B : Relation client à distance et digitalisation (pratique) 
</t>
    </r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rFont val="Calibri"/>
        <family val="2"/>
        <scheme val="minor"/>
      </rPr>
      <t xml:space="preserve">
E2 Anglais</t>
    </r>
    <r>
      <rPr>
        <b/>
        <sz val="36"/>
        <color rgb="FF00B050"/>
        <rFont val="Calibri"/>
        <family val="2"/>
        <scheme val="minor"/>
      </rPr>
      <t xml:space="preserve">
</t>
    </r>
    <r>
      <rPr>
        <b/>
        <sz val="36"/>
        <color theme="4" tint="-0.249977111117893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</si>
  <si>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A partir de 20h00</t>
    </r>
    <r>
      <rPr>
        <sz val="36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E2 Langue vivante étrangère anglais</t>
    </r>
    <r>
      <rPr>
        <sz val="36"/>
        <rFont val="Calibri"/>
        <family val="2"/>
        <scheme val="minor"/>
      </rPr>
      <t xml:space="preserve">
</t>
    </r>
  </si>
  <si>
    <r>
      <t xml:space="preserve">A partir de 7h00
</t>
    </r>
    <r>
      <rPr>
        <b/>
        <sz val="36"/>
        <rFont val="Calibri"/>
        <family val="2"/>
        <scheme val="minor"/>
      </rPr>
      <t>E2BB- Espagnol</t>
    </r>
    <r>
      <rPr>
        <sz val="36"/>
        <color rgb="FFFF0000"/>
        <rFont val="Calibri"/>
        <family val="2"/>
        <scheme val="minor"/>
      </rPr>
      <t xml:space="preserve">
</t>
    </r>
    <r>
      <rPr>
        <b/>
        <sz val="36"/>
        <color rgb="FFCC0099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A partir de 7h00</t>
    </r>
    <r>
      <rPr>
        <b/>
        <sz val="36"/>
        <color rgb="FFCC0099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EF1 Tahitien</t>
    </r>
    <r>
      <rPr>
        <b/>
        <sz val="36"/>
        <color rgb="FFCC0099"/>
        <rFont val="Calibri"/>
        <family val="2"/>
        <scheme val="minor"/>
      </rPr>
      <t xml:space="preserve">                     
</t>
    </r>
  </si>
  <si>
    <r>
      <rPr>
        <sz val="36"/>
        <color rgb="FFFF0000"/>
        <rFont val="Calibri"/>
        <family val="2"/>
        <scheme val="minor"/>
      </rPr>
      <t>06h00 à 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 Mise en œuvre des opérations de commerce international  
</t>
    </r>
  </si>
  <si>
    <t>CORRECTIONS</t>
  </si>
  <si>
    <t>DELIBERATION DU 1er GROUPE
SECTEUR TERTIAIRE</t>
  </si>
  <si>
    <t>PROCLAMATION DES RESULTATS</t>
  </si>
  <si>
    <t>DELIBERATION 2nd GR.
SECTEUR TERTIAIRE</t>
  </si>
  <si>
    <t>#</t>
  </si>
  <si>
    <t>Epreuves écrites</t>
  </si>
  <si>
    <t>Epreuves orales et pratiques</t>
  </si>
  <si>
    <t>Epreuves orales de langue</t>
  </si>
  <si>
    <r>
      <rPr>
        <sz val="36"/>
        <color rgb="FFFF0000"/>
        <rFont val="Calibri"/>
        <family val="2"/>
        <scheme val="minor"/>
      </rPr>
      <t>06h00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E33 : Management de la production de services en HR</t>
    </r>
    <r>
      <rPr>
        <b/>
        <sz val="36"/>
        <color rgb="FF7030A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 </t>
    </r>
    <r>
      <rPr>
        <sz val="36"/>
        <color theme="1"/>
        <rFont val="Calibri"/>
        <family val="2"/>
        <scheme val="minor"/>
      </rPr>
      <t>(pas de sortie avant 22H30)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</si>
  <si>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E1: Culture G.  et expression 
</t>
    </r>
    <r>
      <rPr>
        <sz val="36"/>
        <rFont val="Calibri"/>
        <family val="2"/>
        <scheme val="minor"/>
      </rPr>
      <t xml:space="preserve">(sujet spécifique)  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E22 : LVEB  Espagnol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 (Pas de sortie autorisée avant 22h30)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</si>
  <si>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E1: Culture G.  et expression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 
</t>
    </r>
    <r>
      <rPr>
        <b/>
        <sz val="36"/>
        <color rgb="FF7030A0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E22 : LVEB  Espagnol 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>(Pas de sortie autorisée avant 22h30)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</si>
  <si>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E1: Culture G.  et expression </t>
    </r>
    <r>
      <rPr>
        <sz val="36"/>
        <rFont val="Calibri"/>
        <family val="2"/>
        <scheme val="minor"/>
      </rPr>
      <t xml:space="preserve">
(sujet spécifique) 
</t>
    </r>
    <r>
      <rPr>
        <b/>
        <sz val="36"/>
        <color rgb="FF7030A0"/>
        <rFont val="Calibri"/>
        <family val="2"/>
        <scheme val="minor"/>
      </rPr>
      <t xml:space="preserve"> 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E22 : LVEB  Espagnol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>(Pas de sortie autorisée avant 22h30)</t>
    </r>
  </si>
  <si>
    <r>
      <t>5h00 à 8h00</t>
    </r>
    <r>
      <rPr>
        <b/>
        <sz val="36"/>
        <color theme="1"/>
        <rFont val="Calibri"/>
        <family val="2"/>
        <scheme val="minor"/>
      </rPr>
      <t xml:space="preserve">
E3 Environnement économique et managérial du notariat
</t>
    </r>
    <r>
      <rPr>
        <sz val="36"/>
        <color rgb="FFFF0000"/>
        <rFont val="Calibri"/>
        <family val="2"/>
        <scheme val="minor"/>
      </rPr>
      <t>20H00 à 22H00</t>
    </r>
    <r>
      <rPr>
        <b/>
        <sz val="36"/>
        <color theme="1"/>
        <rFont val="Calibri"/>
        <family val="2"/>
        <scheme val="minor"/>
      </rPr>
      <t xml:space="preserve">
E21A- Compréhension de l'écrit et expression écrite
</t>
    </r>
    <r>
      <rPr>
        <sz val="36"/>
        <color theme="1"/>
        <rFont val="Calibri"/>
        <family val="2"/>
        <scheme val="minor"/>
      </rPr>
      <t>(pas de sortie avant 22H30)</t>
    </r>
    <r>
      <rPr>
        <b/>
        <sz val="36"/>
        <color theme="1"/>
        <rFont val="Calibri"/>
        <family val="2"/>
        <scheme val="minor"/>
      </rPr>
      <t xml:space="preserve"> 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</si>
  <si>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eco, juridique et managériale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 à 22h30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E2AA-LVE A Anglais</t>
    </r>
    <r>
      <rPr>
        <sz val="36"/>
        <color theme="1"/>
        <rFont val="Calibri"/>
        <family val="2"/>
        <scheme val="minor"/>
      </rPr>
      <t xml:space="preserve">
(pas de sortie avant 22H30)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</si>
  <si>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E1: Culture G.  et expression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(sujet spécifique) 
</t>
    </r>
    <r>
      <rPr>
        <b/>
        <sz val="36"/>
        <color rgb="FF7030A0"/>
        <rFont val="Calibri"/>
        <family val="2"/>
        <scheme val="minor"/>
      </rPr>
      <t xml:space="preserve">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E22 : LVEB  Espagnol  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(Pas de sortie autorisée avant 22h30)                           </t>
    </r>
  </si>
  <si>
    <r>
      <rPr>
        <sz val="36"/>
        <color rgb="FFFF0000"/>
        <rFont val="Calibri"/>
        <family val="2"/>
        <scheme val="minor"/>
      </rPr>
      <t xml:space="preserve">4h00 à 6h00
</t>
    </r>
    <r>
      <rPr>
        <b/>
        <sz val="36"/>
        <rFont val="Calibri"/>
        <family val="2"/>
        <scheme val="minor"/>
      </rPr>
      <t xml:space="preserve">E2P: Mathématiques pour l'informatique 
</t>
    </r>
    <r>
      <rPr>
        <sz val="36"/>
        <rFont val="Calibri"/>
        <family val="2"/>
        <scheme val="minor"/>
      </rPr>
      <t xml:space="preserve">(2 heures de mise en loge) </t>
    </r>
    <r>
      <rPr>
        <b/>
        <sz val="36"/>
        <color rgb="FF00B050"/>
        <rFont val="Calibri"/>
        <family val="2"/>
        <scheme val="minor"/>
      </rPr>
      <t xml:space="preserve"> </t>
    </r>
    <r>
      <rPr>
        <sz val="36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
 12h00 à 14h00
</t>
    </r>
    <r>
      <rPr>
        <b/>
        <sz val="36"/>
        <rFont val="Calibri"/>
        <family val="2"/>
        <scheme val="minor"/>
      </rPr>
      <t xml:space="preserve">EF2 Mathématiques approfondies
</t>
    </r>
    <r>
      <rPr>
        <sz val="36"/>
        <rFont val="Calibri"/>
        <family val="2"/>
        <scheme val="minor"/>
      </rPr>
      <t>(sujet spécifique)</t>
    </r>
    <r>
      <rPr>
        <b/>
        <sz val="36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</si>
  <si>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04h00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 Culture économique, juridique et managériale pour l’informatique </t>
    </r>
    <r>
      <rPr>
        <sz val="36"/>
        <rFont val="Calibri"/>
        <family val="2"/>
        <scheme val="minor"/>
      </rPr>
      <t xml:space="preserve">
(2h de mise en loge)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20h00 à 22h00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E12A : Expression et communication en langue anglaise </t>
    </r>
    <r>
      <rPr>
        <b/>
        <sz val="36"/>
        <color theme="4" tint="-0.249977111117893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>(pas de sortie avant 22H30)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</si>
</sst>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sz val="36"/>
      <color rgb="FF00B050"/>
      <name val="Calibri"/>
      <family val="2"/>
      <scheme val="minor"/>
    </font>
    <font>
      <sz val="36"/>
      <color rgb="FF0070C0"/>
      <name val="Calibri"/>
      <family val="2"/>
      <scheme val="minor"/>
    </font>
    <font>
      <sz val="36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7030A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36"/>
      <color rgb="FF7030A0"/>
      <name val="Calibri"/>
      <family val="2"/>
      <scheme val="minor"/>
    </font>
    <font>
      <sz val="3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36"/>
      <color theme="7" tint="0.39997558519241921"/>
      <name val="Calibri"/>
      <family val="2"/>
      <scheme val="minor"/>
    </font>
    <font>
      <b/>
      <sz val="36"/>
      <color theme="7" tint="0.3999755851924192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36"/>
      <color rgb="FF00B0F0"/>
      <name val="Calibri"/>
      <family val="2"/>
      <scheme val="minor"/>
    </font>
    <font>
      <b/>
      <sz val="36"/>
      <color theme="5" tint="-0.249977111117893"/>
      <name val="Calibri"/>
      <family val="2"/>
      <scheme val="minor"/>
    </font>
    <font>
      <sz val="36"/>
      <color theme="0"/>
      <name val="Calibri (Corps)"/>
      <charset val="1"/>
    </font>
    <font>
      <b/>
      <sz val="36"/>
      <color theme="0"/>
      <name val="Calibri (Corps)"/>
      <charset val="1"/>
    </font>
    <font>
      <b/>
      <sz val="36"/>
      <color theme="0"/>
      <name val="Calibri coprs"/>
      <charset val="1"/>
    </font>
    <font>
      <sz val="36"/>
      <color theme="0"/>
      <name val="Calibri coprs"/>
      <charset val="1"/>
    </font>
    <font>
      <b/>
      <sz val="36"/>
      <name val="Calibri coprs"/>
    </font>
    <font>
      <sz val="36"/>
      <color rgb="FFFF0000"/>
      <name val="Calibri (Corps)"/>
    </font>
    <font>
      <b/>
      <sz val="36"/>
      <color theme="1"/>
      <name val="Calibri (Corps)"/>
    </font>
    <font>
      <b/>
      <sz val="36"/>
      <color rgb="FFCC0099"/>
      <name val="Calibri"/>
      <family val="2"/>
      <scheme val="minor"/>
    </font>
    <font>
      <b/>
      <sz val="36"/>
      <color rgb="FF0070C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36"/>
      <color rgb="FF00B0F0"/>
      <name val="Calibri"/>
      <family val="2"/>
      <scheme val="minor"/>
    </font>
    <font>
      <b/>
      <sz val="28"/>
      <color rgb="FF00B0F0"/>
      <name val="Calibri"/>
      <family val="2"/>
      <scheme val="minor"/>
    </font>
    <font>
      <sz val="56"/>
      <name val="Calibri"/>
      <family val="2"/>
      <scheme val="minor"/>
    </font>
    <font>
      <b/>
      <sz val="5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  <fill>
      <patternFill patternType="darkUp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9E4FF"/>
        <bgColor indexed="64"/>
      </patternFill>
    </fill>
    <fill>
      <patternFill patternType="solid">
        <fgColor rgb="FFFDD7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1" fillId="2" borderId="0" applyNumberFormat="0" applyBorder="0" applyAlignment="0" applyProtection="0"/>
    <xf numFmtId="0" fontId="2" fillId="0" borderId="0"/>
    <xf numFmtId="0" fontId="1" fillId="0" borderId="0"/>
  </cellStyleXfs>
  <cellXfs count="212">
    <xf numFmtId="0" fontId="0" fillId="0" borderId="0" xfId="0"/>
    <xf numFmtId="16" fontId="15" fillId="0" borderId="2" xfId="2" applyNumberFormat="1" applyFont="1" applyFill="1" applyBorder="1" applyAlignment="1">
      <alignment horizontal="left" vertical="top" wrapText="1"/>
    </xf>
    <xf numFmtId="16" fontId="19" fillId="0" borderId="2" xfId="2" applyNumberFormat="1" applyFont="1" applyFill="1" applyBorder="1" applyAlignment="1">
      <alignment horizontal="left" vertical="center" wrapText="1"/>
    </xf>
    <xf numFmtId="16" fontId="22" fillId="0" borderId="2" xfId="2" applyNumberFormat="1" applyFont="1" applyFill="1" applyBorder="1" applyAlignment="1">
      <alignment horizontal="left" vertical="center" wrapText="1"/>
    </xf>
    <xf numFmtId="16" fontId="29" fillId="0" borderId="2" xfId="2" applyNumberFormat="1" applyFont="1" applyFill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2" xfId="3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22" fillId="3" borderId="2" xfId="3" applyFont="1" applyFill="1" applyBorder="1" applyAlignment="1">
      <alignment horizontal="left" vertical="center"/>
    </xf>
    <xf numFmtId="0" fontId="22" fillId="4" borderId="2" xfId="3" applyFont="1" applyFill="1" applyBorder="1" applyAlignment="1">
      <alignment horizontal="left" vertical="center" wrapText="1"/>
    </xf>
    <xf numFmtId="0" fontId="22" fillId="9" borderId="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top" wrapText="1"/>
    </xf>
    <xf numFmtId="0" fontId="15" fillId="0" borderId="2" xfId="3" applyFont="1" applyFill="1" applyBorder="1" applyAlignment="1">
      <alignment horizontal="left" vertical="top" wrapText="1"/>
    </xf>
    <xf numFmtId="0" fontId="12" fillId="4" borderId="0" xfId="3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6" fillId="9" borderId="2" xfId="3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3" borderId="2" xfId="3" applyFont="1" applyFill="1" applyBorder="1" applyAlignment="1">
      <alignment horizontal="left" vertical="top" wrapText="1"/>
    </xf>
    <xf numFmtId="0" fontId="24" fillId="0" borderId="2" xfId="3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vertical="center"/>
    </xf>
    <xf numFmtId="0" fontId="15" fillId="0" borderId="2" xfId="3" applyFont="1" applyFill="1" applyBorder="1" applyAlignment="1">
      <alignment vertical="top" wrapText="1"/>
    </xf>
    <xf numFmtId="16" fontId="15" fillId="3" borderId="2" xfId="3" applyNumberFormat="1" applyFont="1" applyFill="1" applyBorder="1" applyAlignment="1">
      <alignment horizontal="left" vertical="top" wrapText="1"/>
    </xf>
    <xf numFmtId="16" fontId="15" fillId="0" borderId="2" xfId="3" applyNumberFormat="1" applyFont="1" applyFill="1" applyBorder="1" applyAlignment="1">
      <alignment horizontal="left" vertical="top" wrapText="1"/>
    </xf>
    <xf numFmtId="16" fontId="16" fillId="0" borderId="2" xfId="3" applyNumberFormat="1" applyFont="1" applyFill="1" applyBorder="1" applyAlignment="1">
      <alignment horizontal="left" vertical="top" wrapText="1"/>
    </xf>
    <xf numFmtId="0" fontId="15" fillId="0" borderId="2" xfId="3" applyFont="1" applyFill="1" applyBorder="1" applyAlignment="1">
      <alignment vertical="center"/>
    </xf>
    <xf numFmtId="16" fontId="15" fillId="0" borderId="2" xfId="3" applyNumberFormat="1" applyFont="1" applyFill="1" applyBorder="1" applyAlignment="1">
      <alignment vertical="top" wrapText="1"/>
    </xf>
    <xf numFmtId="0" fontId="12" fillId="4" borderId="0" xfId="3" applyFont="1" applyFill="1" applyAlignment="1">
      <alignment vertical="center"/>
    </xf>
    <xf numFmtId="0" fontId="19" fillId="0" borderId="2" xfId="3" applyFont="1" applyFill="1" applyBorder="1" applyAlignment="1">
      <alignment vertical="center" wrapText="1"/>
    </xf>
    <xf numFmtId="0" fontId="22" fillId="3" borderId="2" xfId="3" applyFont="1" applyFill="1" applyBorder="1" applyAlignment="1">
      <alignment vertical="center"/>
    </xf>
    <xf numFmtId="0" fontId="22" fillId="4" borderId="2" xfId="3" applyFont="1" applyFill="1" applyBorder="1" applyAlignment="1">
      <alignment vertical="center" wrapText="1"/>
    </xf>
    <xf numFmtId="0" fontId="22" fillId="9" borderId="2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horizontal="center" vertical="center" wrapText="1"/>
    </xf>
    <xf numFmtId="16" fontId="22" fillId="0" borderId="2" xfId="3" applyNumberFormat="1" applyFont="1" applyFill="1" applyBorder="1" applyAlignment="1">
      <alignment horizontal="left" vertical="top" wrapText="1"/>
    </xf>
    <xf numFmtId="0" fontId="22" fillId="0" borderId="2" xfId="3" applyFont="1" applyFill="1" applyBorder="1" applyAlignment="1">
      <alignment horizontal="center" vertical="top" wrapText="1"/>
    </xf>
    <xf numFmtId="0" fontId="8" fillId="4" borderId="2" xfId="3" applyFont="1" applyFill="1" applyBorder="1" applyAlignment="1">
      <alignment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2" fillId="9" borderId="2" xfId="3" applyFont="1" applyFill="1" applyBorder="1" applyAlignment="1">
      <alignment horizontal="center" vertical="center"/>
    </xf>
    <xf numFmtId="16" fontId="18" fillId="0" borderId="2" xfId="3" applyNumberFormat="1" applyFont="1" applyFill="1" applyBorder="1" applyAlignment="1">
      <alignment vertical="top" wrapText="1"/>
    </xf>
    <xf numFmtId="16" fontId="15" fillId="0" borderId="2" xfId="3" applyNumberFormat="1" applyFont="1" applyFill="1" applyBorder="1" applyAlignment="1">
      <alignment horizontal="center" vertical="top" wrapText="1"/>
    </xf>
    <xf numFmtId="0" fontId="15" fillId="0" borderId="2" xfId="3" applyFont="1" applyFill="1" applyBorder="1" applyAlignment="1">
      <alignment horizontal="center" vertical="top" wrapText="1"/>
    </xf>
    <xf numFmtId="0" fontId="12" fillId="0" borderId="0" xfId="3" applyFont="1" applyFill="1" applyAlignment="1">
      <alignment vertical="center"/>
    </xf>
    <xf numFmtId="0" fontId="22" fillId="9" borderId="2" xfId="3" applyFont="1" applyFill="1" applyBorder="1" applyAlignment="1">
      <alignment horizontal="left" vertical="center"/>
    </xf>
    <xf numFmtId="16" fontId="17" fillId="0" borderId="2" xfId="3" applyNumberFormat="1" applyFont="1" applyFill="1" applyBorder="1" applyAlignment="1">
      <alignment vertical="center" wrapText="1"/>
    </xf>
    <xf numFmtId="0" fontId="8" fillId="4" borderId="2" xfId="3" applyFont="1" applyFill="1" applyBorder="1" applyAlignment="1">
      <alignment horizontal="left" vertical="center" wrapText="1"/>
    </xf>
    <xf numFmtId="0" fontId="12" fillId="0" borderId="0" xfId="3" applyFont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5" borderId="3" xfId="3" applyFont="1" applyFill="1" applyBorder="1" applyAlignment="1">
      <alignment vertical="center"/>
    </xf>
    <xf numFmtId="0" fontId="12" fillId="5" borderId="0" xfId="3" applyFont="1" applyFill="1" applyBorder="1" applyAlignment="1">
      <alignment vertical="center"/>
    </xf>
    <xf numFmtId="0" fontId="22" fillId="3" borderId="2" xfId="3" applyFont="1" applyFill="1" applyBorder="1" applyAlignment="1">
      <alignment horizontal="left" vertical="center" wrapText="1"/>
    </xf>
    <xf numFmtId="0" fontId="12" fillId="6" borderId="0" xfId="3" applyFont="1" applyFill="1" applyAlignment="1">
      <alignment vertical="center"/>
    </xf>
    <xf numFmtId="0" fontId="16" fillId="0" borderId="2" xfId="3" applyFont="1" applyFill="1" applyBorder="1" applyAlignment="1">
      <alignment horizontal="left" vertical="top" wrapText="1"/>
    </xf>
    <xf numFmtId="0" fontId="23" fillId="0" borderId="2" xfId="3" applyFont="1" applyFill="1" applyBorder="1" applyAlignment="1">
      <alignment horizontal="left" vertical="top" wrapText="1"/>
    </xf>
    <xf numFmtId="0" fontId="15" fillId="0" borderId="2" xfId="3" applyFont="1" applyFill="1" applyBorder="1" applyAlignment="1">
      <alignment horizontal="left" vertical="center"/>
    </xf>
    <xf numFmtId="0" fontId="30" fillId="9" borderId="2" xfId="3" applyFont="1" applyFill="1" applyBorder="1" applyAlignment="1">
      <alignment vertical="center"/>
    </xf>
    <xf numFmtId="16" fontId="26" fillId="0" borderId="2" xfId="3" applyNumberFormat="1" applyFont="1" applyFill="1" applyBorder="1" applyAlignment="1">
      <alignment horizontal="left" vertical="top" wrapText="1"/>
    </xf>
    <xf numFmtId="16" fontId="19" fillId="0" borderId="2" xfId="3" applyNumberFormat="1" applyFont="1" applyFill="1" applyBorder="1" applyAlignment="1">
      <alignment vertical="center" wrapText="1"/>
    </xf>
    <xf numFmtId="0" fontId="22" fillId="0" borderId="2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4" borderId="0" xfId="3" applyFont="1" applyFill="1" applyAlignment="1">
      <alignment horizontal="left" vertical="top"/>
    </xf>
    <xf numFmtId="0" fontId="7" fillId="8" borderId="0" xfId="3" applyFont="1" applyFill="1" applyAlignment="1">
      <alignment horizontal="left" vertical="top"/>
    </xf>
    <xf numFmtId="0" fontId="37" fillId="0" borderId="2" xfId="3" applyFont="1" applyFill="1" applyBorder="1" applyAlignment="1">
      <alignment horizontal="left" vertical="top" wrapText="1"/>
    </xf>
    <xf numFmtId="16" fontId="28" fillId="0" borderId="2" xfId="3" applyNumberFormat="1" applyFont="1" applyFill="1" applyBorder="1" applyAlignment="1">
      <alignment horizontal="left" vertical="top" wrapText="1"/>
    </xf>
    <xf numFmtId="0" fontId="37" fillId="0" borderId="2" xfId="3" applyFont="1" applyFill="1" applyBorder="1" applyAlignment="1">
      <alignment vertical="top" wrapText="1"/>
    </xf>
    <xf numFmtId="16" fontId="37" fillId="0" borderId="2" xfId="2" applyNumberFormat="1" applyFont="1" applyFill="1" applyBorder="1" applyAlignment="1">
      <alignment vertical="center" wrapText="1"/>
    </xf>
    <xf numFmtId="0" fontId="33" fillId="0" borderId="2" xfId="3" applyFont="1" applyFill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15" fillId="0" borderId="2" xfId="4" applyFont="1" applyFill="1" applyBorder="1" applyAlignment="1">
      <alignment horizontal="left" vertical="top" wrapText="1"/>
    </xf>
    <xf numFmtId="0" fontId="15" fillId="0" borderId="2" xfId="4" applyFont="1" applyFill="1" applyBorder="1" applyAlignment="1">
      <alignment vertical="top" wrapText="1"/>
    </xf>
    <xf numFmtId="16" fontId="15" fillId="13" borderId="2" xfId="3" applyNumberFormat="1" applyFont="1" applyFill="1" applyBorder="1" applyAlignment="1">
      <alignment horizontal="left" vertical="top" wrapText="1"/>
    </xf>
    <xf numFmtId="16" fontId="16" fillId="13" borderId="2" xfId="3" applyNumberFormat="1" applyFont="1" applyFill="1" applyBorder="1" applyAlignment="1">
      <alignment horizontal="left" vertical="top" wrapText="1"/>
    </xf>
    <xf numFmtId="0" fontId="15" fillId="13" borderId="2" xfId="3" applyFont="1" applyFill="1" applyBorder="1" applyAlignment="1">
      <alignment horizontal="left" vertical="top" wrapText="1"/>
    </xf>
    <xf numFmtId="16" fontId="15" fillId="13" borderId="2" xfId="2" applyNumberFormat="1" applyFont="1" applyFill="1" applyBorder="1" applyAlignment="1">
      <alignment horizontal="left" vertical="top" wrapText="1"/>
    </xf>
    <xf numFmtId="0" fontId="18" fillId="13" borderId="2" xfId="3" applyFont="1" applyFill="1" applyBorder="1" applyAlignment="1">
      <alignment horizontal="left" vertical="top" wrapText="1"/>
    </xf>
    <xf numFmtId="0" fontId="16" fillId="13" borderId="2" xfId="3" applyFont="1" applyFill="1" applyBorder="1" applyAlignment="1">
      <alignment horizontal="left" vertical="top" wrapText="1"/>
    </xf>
    <xf numFmtId="16" fontId="26" fillId="13" borderId="2" xfId="3" applyNumberFormat="1" applyFont="1" applyFill="1" applyBorder="1" applyAlignment="1">
      <alignment horizontal="left" vertical="top" wrapText="1"/>
    </xf>
    <xf numFmtId="0" fontId="17" fillId="0" borderId="2" xfId="3" applyFont="1" applyFill="1" applyBorder="1" applyAlignment="1">
      <alignment horizontal="left" vertical="center" wrapText="1"/>
    </xf>
    <xf numFmtId="0" fontId="20" fillId="0" borderId="2" xfId="3" applyFont="1" applyFill="1" applyBorder="1" applyAlignment="1">
      <alignment horizontal="left" vertical="top" wrapText="1"/>
    </xf>
    <xf numFmtId="0" fontId="24" fillId="0" borderId="2" xfId="3" applyFont="1" applyFill="1" applyBorder="1" applyAlignment="1">
      <alignment horizontal="left" vertical="center" wrapText="1"/>
    </xf>
    <xf numFmtId="0" fontId="39" fillId="0" borderId="2" xfId="3" applyFont="1" applyFill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vertical="top" wrapText="1"/>
    </xf>
    <xf numFmtId="16" fontId="29" fillId="0" borderId="2" xfId="3" applyNumberFormat="1" applyFont="1" applyFill="1" applyBorder="1" applyAlignment="1">
      <alignment horizontal="left" vertical="top" wrapText="1"/>
    </xf>
    <xf numFmtId="0" fontId="22" fillId="0" borderId="2" xfId="3" applyFont="1" applyFill="1" applyBorder="1" applyAlignment="1">
      <alignment vertical="top" wrapText="1"/>
    </xf>
    <xf numFmtId="0" fontId="40" fillId="0" borderId="2" xfId="3" applyFont="1" applyFill="1" applyBorder="1" applyAlignment="1">
      <alignment horizontal="left" vertical="top" wrapText="1"/>
    </xf>
    <xf numFmtId="0" fontId="15" fillId="13" borderId="2" xfId="3" applyFont="1" applyFill="1" applyBorder="1" applyAlignment="1">
      <alignment vertical="top" wrapText="1"/>
    </xf>
    <xf numFmtId="16" fontId="22" fillId="13" borderId="2" xfId="2" applyNumberFormat="1" applyFont="1" applyFill="1" applyBorder="1" applyAlignment="1">
      <alignment horizontal="left" vertical="top" wrapText="1"/>
    </xf>
    <xf numFmtId="0" fontId="15" fillId="12" borderId="2" xfId="3" applyFont="1" applyFill="1" applyBorder="1" applyAlignment="1">
      <alignment vertical="top" wrapText="1"/>
    </xf>
    <xf numFmtId="16" fontId="15" fillId="7" borderId="2" xfId="3" applyNumberFormat="1" applyFont="1" applyFill="1" applyBorder="1" applyAlignment="1">
      <alignment horizontal="left" vertical="top" wrapText="1"/>
    </xf>
    <xf numFmtId="0" fontId="15" fillId="7" borderId="2" xfId="3" applyFont="1" applyFill="1" applyBorder="1" applyAlignment="1">
      <alignment vertical="top" wrapText="1"/>
    </xf>
    <xf numFmtId="0" fontId="16" fillId="12" borderId="2" xfId="3" applyFont="1" applyFill="1" applyBorder="1" applyAlignment="1">
      <alignment horizontal="left" vertical="top" wrapText="1"/>
    </xf>
    <xf numFmtId="0" fontId="12" fillId="0" borderId="2" xfId="3" applyFont="1" applyBorder="1" applyAlignment="1">
      <alignment vertical="center"/>
    </xf>
    <xf numFmtId="0" fontId="15" fillId="0" borderId="2" xfId="3" applyFont="1" applyFill="1" applyBorder="1" applyAlignment="1">
      <alignment vertical="center" wrapText="1"/>
    </xf>
    <xf numFmtId="0" fontId="17" fillId="7" borderId="2" xfId="3" applyFont="1" applyFill="1" applyBorder="1" applyAlignment="1">
      <alignment horizontal="left" vertical="center" wrapText="1"/>
    </xf>
    <xf numFmtId="16" fontId="22" fillId="12" borderId="2" xfId="3" applyNumberFormat="1" applyFont="1" applyFill="1" applyBorder="1" applyAlignment="1">
      <alignment horizontal="left" vertical="top" wrapText="1"/>
    </xf>
    <xf numFmtId="0" fontId="17" fillId="12" borderId="2" xfId="3" applyFont="1" applyFill="1" applyBorder="1" applyAlignment="1">
      <alignment horizontal="left" vertical="top" wrapText="1"/>
    </xf>
    <xf numFmtId="0" fontId="45" fillId="0" borderId="2" xfId="3" applyFont="1" applyFill="1" applyBorder="1" applyAlignment="1">
      <alignment horizontal="left" vertical="top" wrapText="1"/>
    </xf>
    <xf numFmtId="16" fontId="15" fillId="12" borderId="2" xfId="3" applyNumberFormat="1" applyFont="1" applyFill="1" applyBorder="1" applyAlignment="1">
      <alignment horizontal="left" vertical="top" wrapText="1"/>
    </xf>
    <xf numFmtId="16" fontId="45" fillId="0" borderId="2" xfId="3" applyNumberFormat="1" applyFont="1" applyFill="1" applyBorder="1" applyAlignment="1">
      <alignment horizontal="left" vertical="top" wrapText="1"/>
    </xf>
    <xf numFmtId="16" fontId="15" fillId="14" borderId="2" xfId="3" applyNumberFormat="1" applyFont="1" applyFill="1" applyBorder="1" applyAlignment="1">
      <alignment vertical="top" wrapText="1"/>
    </xf>
    <xf numFmtId="0" fontId="15" fillId="14" borderId="2" xfId="3" applyFont="1" applyFill="1" applyBorder="1" applyAlignment="1">
      <alignment horizontal="left" vertical="top" wrapText="1"/>
    </xf>
    <xf numFmtId="0" fontId="23" fillId="14" borderId="2" xfId="3" applyFont="1" applyFill="1" applyBorder="1" applyAlignment="1">
      <alignment horizontal="left" vertical="top" wrapText="1"/>
    </xf>
    <xf numFmtId="16" fontId="15" fillId="12" borderId="2" xfId="3" applyNumberFormat="1" applyFont="1" applyFill="1" applyBorder="1" applyAlignment="1">
      <alignment vertical="top" wrapText="1"/>
    </xf>
    <xf numFmtId="0" fontId="25" fillId="0" borderId="2" xfId="3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12" fillId="4" borderId="2" xfId="3" applyFont="1" applyFill="1" applyBorder="1" applyAlignment="1">
      <alignment vertical="center"/>
    </xf>
    <xf numFmtId="0" fontId="7" fillId="0" borderId="0" xfId="3" applyFont="1" applyFill="1" applyAlignment="1">
      <alignment horizontal="left" vertical="top"/>
    </xf>
    <xf numFmtId="0" fontId="47" fillId="0" borderId="0" xfId="3" applyFont="1" applyFill="1" applyAlignment="1">
      <alignment horizontal="left" vertical="top"/>
    </xf>
    <xf numFmtId="0" fontId="4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16" fontId="17" fillId="12" borderId="2" xfId="3" applyNumberFormat="1" applyFont="1" applyFill="1" applyBorder="1" applyAlignment="1">
      <alignment vertical="top" wrapText="1"/>
    </xf>
    <xf numFmtId="16" fontId="17" fillId="0" borderId="2" xfId="4" applyNumberFormat="1" applyFont="1" applyFill="1" applyBorder="1" applyAlignment="1">
      <alignment horizontal="left" vertical="top" wrapText="1"/>
    </xf>
    <xf numFmtId="0" fontId="23" fillId="0" borderId="2" xfId="3" applyFont="1" applyFill="1" applyBorder="1" applyAlignment="1">
      <alignment vertical="top" wrapText="1"/>
    </xf>
    <xf numFmtId="16" fontId="25" fillId="0" borderId="2" xfId="2" applyNumberFormat="1" applyFont="1" applyFill="1" applyBorder="1" applyAlignment="1">
      <alignment vertical="center" wrapText="1"/>
    </xf>
    <xf numFmtId="0" fontId="15" fillId="3" borderId="2" xfId="3" applyFont="1" applyFill="1" applyBorder="1" applyAlignment="1">
      <alignment vertical="top" wrapText="1"/>
    </xf>
    <xf numFmtId="0" fontId="14" fillId="7" borderId="2" xfId="3" applyFont="1" applyFill="1" applyBorder="1" applyAlignment="1">
      <alignment horizontal="left" vertical="top" wrapText="1"/>
    </xf>
    <xf numFmtId="0" fontId="22" fillId="12" borderId="2" xfId="3" applyFont="1" applyFill="1" applyBorder="1" applyAlignment="1">
      <alignment vertical="top" wrapText="1"/>
    </xf>
    <xf numFmtId="0" fontId="15" fillId="14" borderId="2" xfId="3" applyFont="1" applyFill="1" applyBorder="1" applyAlignment="1">
      <alignment vertical="top" wrapText="1"/>
    </xf>
    <xf numFmtId="0" fontId="15" fillId="12" borderId="2" xfId="4" applyFont="1" applyFill="1" applyBorder="1" applyAlignment="1">
      <alignment vertical="top" wrapText="1"/>
    </xf>
    <xf numFmtId="0" fontId="22" fillId="0" borderId="2" xfId="3" applyFont="1" applyFill="1" applyBorder="1" applyAlignment="1">
      <alignment horizontal="left" vertical="center" wrapText="1"/>
    </xf>
    <xf numFmtId="0" fontId="16" fillId="14" borderId="2" xfId="3" applyFont="1" applyFill="1" applyBorder="1" applyAlignment="1">
      <alignment horizontal="left" vertical="top" wrapText="1"/>
    </xf>
    <xf numFmtId="0" fontId="27" fillId="0" borderId="2" xfId="3" applyFont="1" applyFill="1" applyBorder="1" applyAlignment="1">
      <alignment horizontal="left" vertical="top" wrapText="1"/>
    </xf>
    <xf numFmtId="16" fontId="22" fillId="0" borderId="2" xfId="3" applyNumberFormat="1" applyFont="1" applyFill="1" applyBorder="1" applyAlignment="1">
      <alignment horizontal="center" vertical="top" wrapText="1"/>
    </xf>
    <xf numFmtId="0" fontId="22" fillId="14" borderId="2" xfId="3" applyFont="1" applyFill="1" applyBorder="1" applyAlignment="1">
      <alignment horizontal="left" vertical="top" wrapText="1"/>
    </xf>
    <xf numFmtId="0" fontId="15" fillId="14" borderId="2" xfId="4" applyFont="1" applyFill="1" applyBorder="1" applyAlignment="1">
      <alignment horizontal="left" vertical="top" wrapText="1"/>
    </xf>
    <xf numFmtId="16" fontId="18" fillId="12" borderId="2" xfId="3" applyNumberFormat="1" applyFont="1" applyFill="1" applyBorder="1" applyAlignment="1">
      <alignment horizontal="left" vertical="top" wrapText="1"/>
    </xf>
    <xf numFmtId="0" fontId="24" fillId="0" borderId="2" xfId="3" applyFont="1" applyFill="1" applyBorder="1" applyAlignment="1">
      <alignment horizontal="center" vertical="center" wrapText="1"/>
    </xf>
    <xf numFmtId="16" fontId="17" fillId="0" borderId="2" xfId="3" applyNumberFormat="1" applyFont="1" applyFill="1" applyBorder="1" applyAlignment="1">
      <alignment vertical="top" wrapText="1"/>
    </xf>
    <xf numFmtId="0" fontId="17" fillId="13" borderId="2" xfId="3" applyFont="1" applyFill="1" applyBorder="1" applyAlignment="1">
      <alignment horizontal="left" vertical="top" wrapText="1"/>
    </xf>
    <xf numFmtId="0" fontId="22" fillId="4" borderId="2" xfId="3" applyFont="1" applyFill="1" applyBorder="1" applyAlignment="1">
      <alignment horizontal="left" vertical="center"/>
    </xf>
    <xf numFmtId="0" fontId="22" fillId="7" borderId="2" xfId="3" applyFont="1" applyFill="1" applyBorder="1" applyAlignment="1">
      <alignment horizontal="left" vertical="center" wrapText="1"/>
    </xf>
    <xf numFmtId="16" fontId="25" fillId="0" borderId="2" xfId="3" applyNumberFormat="1" applyFont="1" applyFill="1" applyBorder="1" applyAlignment="1">
      <alignment vertical="center" wrapText="1"/>
    </xf>
    <xf numFmtId="16" fontId="17" fillId="12" borderId="2" xfId="4" applyNumberFormat="1" applyFont="1" applyFill="1" applyBorder="1" applyAlignment="1">
      <alignment horizontal="left" vertical="top" wrapText="1"/>
    </xf>
    <xf numFmtId="16" fontId="18" fillId="12" borderId="2" xfId="4" applyNumberFormat="1" applyFont="1" applyFill="1" applyBorder="1" applyAlignment="1">
      <alignment vertical="top" wrapText="1"/>
    </xf>
    <xf numFmtId="0" fontId="17" fillId="7" borderId="2" xfId="3" applyFont="1" applyFill="1" applyBorder="1" applyAlignment="1">
      <alignment horizontal="left" vertical="top" wrapText="1"/>
    </xf>
    <xf numFmtId="0" fontId="18" fillId="14" borderId="2" xfId="3" applyFont="1" applyFill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/>
    </xf>
    <xf numFmtId="0" fontId="15" fillId="0" borderId="2" xfId="3" applyFont="1" applyFill="1" applyBorder="1" applyAlignment="1">
      <alignment horizontal="center" vertical="center"/>
    </xf>
    <xf numFmtId="0" fontId="33" fillId="0" borderId="2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 wrapText="1"/>
    </xf>
    <xf numFmtId="0" fontId="50" fillId="0" borderId="0" xfId="3" applyFont="1" applyAlignment="1">
      <alignment horizontal="left" vertical="center"/>
    </xf>
    <xf numFmtId="0" fontId="50" fillId="0" borderId="0" xfId="3" applyFont="1" applyAlignment="1">
      <alignment horizontal="left" vertical="top"/>
    </xf>
    <xf numFmtId="0" fontId="51" fillId="0" borderId="0" xfId="3" applyFont="1" applyFill="1" applyAlignment="1">
      <alignment horizontal="left" vertical="top"/>
    </xf>
    <xf numFmtId="0" fontId="42" fillId="0" borderId="2" xfId="3" applyFont="1" applyFill="1" applyBorder="1" applyAlignment="1">
      <alignment horizontal="left" vertical="top" wrapText="1"/>
    </xf>
    <xf numFmtId="0" fontId="22" fillId="14" borderId="2" xfId="3" applyFont="1" applyFill="1" applyBorder="1" applyAlignment="1">
      <alignment vertical="top" wrapText="1"/>
    </xf>
    <xf numFmtId="0" fontId="1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5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22" fillId="15" borderId="2" xfId="3" applyFont="1" applyFill="1" applyBorder="1" applyAlignment="1">
      <alignment horizontal="left" vertical="center" wrapText="1"/>
    </xf>
    <xf numFmtId="0" fontId="17" fillId="15" borderId="2" xfId="4" applyFont="1" applyFill="1" applyBorder="1" applyAlignment="1">
      <alignment horizontal="left" vertical="center" wrapText="1"/>
    </xf>
    <xf numFmtId="0" fontId="22" fillId="15" borderId="2" xfId="3" applyFont="1" applyFill="1" applyBorder="1" applyAlignment="1">
      <alignment horizontal="left" vertical="center"/>
    </xf>
    <xf numFmtId="0" fontId="15" fillId="12" borderId="2" xfId="3" applyFont="1" applyFill="1" applyBorder="1" applyAlignment="1">
      <alignment horizontal="left" vertical="top" wrapText="1"/>
    </xf>
    <xf numFmtId="0" fontId="22" fillId="14" borderId="2" xfId="3" applyFont="1" applyFill="1" applyBorder="1" applyAlignment="1">
      <alignment horizontal="left" vertical="center" wrapText="1"/>
    </xf>
    <xf numFmtId="0" fontId="17" fillId="14" borderId="2" xfId="4" applyFont="1" applyFill="1" applyBorder="1" applyAlignment="1">
      <alignment horizontal="left" vertical="center" wrapText="1"/>
    </xf>
    <xf numFmtId="0" fontId="22" fillId="14" borderId="2" xfId="3" applyFont="1" applyFill="1" applyBorder="1" applyAlignment="1">
      <alignment horizontal="left" vertical="center"/>
    </xf>
    <xf numFmtId="0" fontId="15" fillId="11" borderId="2" xfId="3" applyFont="1" applyFill="1" applyBorder="1" applyAlignment="1">
      <alignment horizontal="center" vertical="center"/>
    </xf>
    <xf numFmtId="0" fontId="15" fillId="10" borderId="2" xfId="3" applyFont="1" applyFill="1" applyBorder="1" applyAlignment="1">
      <alignment horizontal="center" vertical="center"/>
    </xf>
    <xf numFmtId="0" fontId="15" fillId="16" borderId="2" xfId="3" applyFont="1" applyFill="1" applyBorder="1" applyAlignment="1">
      <alignment horizontal="center" vertical="center"/>
    </xf>
    <xf numFmtId="0" fontId="15" fillId="17" borderId="2" xfId="3" quotePrefix="1" applyFont="1" applyFill="1" applyBorder="1" applyAlignment="1">
      <alignment horizontal="center" vertical="center"/>
    </xf>
    <xf numFmtId="0" fontId="18" fillId="17" borderId="2" xfId="3" applyFont="1" applyFill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textRotation="180"/>
    </xf>
    <xf numFmtId="0" fontId="17" fillId="17" borderId="2" xfId="3" applyFont="1" applyFill="1" applyBorder="1" applyAlignment="1">
      <alignment horizontal="center" vertical="center" textRotation="180" wrapText="1"/>
    </xf>
    <xf numFmtId="0" fontId="17" fillId="17" borderId="2" xfId="3" applyFont="1" applyFill="1" applyBorder="1" applyAlignment="1">
      <alignment horizontal="center" vertical="center"/>
    </xf>
    <xf numFmtId="0" fontId="15" fillId="11" borderId="2" xfId="3" applyFont="1" applyFill="1" applyBorder="1" applyAlignment="1">
      <alignment horizontal="left" vertical="center" wrapText="1"/>
    </xf>
    <xf numFmtId="0" fontId="15" fillId="10" borderId="2" xfId="3" applyFont="1" applyFill="1" applyBorder="1" applyAlignment="1">
      <alignment horizontal="left" vertical="center" wrapText="1"/>
    </xf>
    <xf numFmtId="0" fontId="15" fillId="11" borderId="2" xfId="3" applyFont="1" applyFill="1" applyBorder="1" applyAlignment="1">
      <alignment vertical="center" wrapText="1"/>
    </xf>
    <xf numFmtId="0" fontId="15" fillId="16" borderId="2" xfId="3" applyFont="1" applyFill="1" applyBorder="1" applyAlignment="1">
      <alignment vertical="center" wrapText="1"/>
    </xf>
    <xf numFmtId="0" fontId="15" fillId="16" borderId="2" xfId="3" applyFont="1" applyFill="1" applyBorder="1" applyAlignment="1">
      <alignment horizontal="left" vertical="center" wrapText="1"/>
    </xf>
    <xf numFmtId="0" fontId="22" fillId="11" borderId="2" xfId="3" applyFont="1" applyFill="1" applyBorder="1" applyAlignment="1">
      <alignment horizontal="left" vertical="center" wrapText="1"/>
    </xf>
    <xf numFmtId="0" fontId="16" fillId="4" borderId="2" xfId="3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centerContinuous" vertical="center"/>
    </xf>
    <xf numFmtId="0" fontId="46" fillId="0" borderId="2" xfId="3" applyFont="1" applyFill="1" applyBorder="1" applyAlignment="1">
      <alignment horizontal="centerContinuous" vertical="center"/>
    </xf>
    <xf numFmtId="16" fontId="18" fillId="0" borderId="2" xfId="3" applyNumberFormat="1" applyFont="1" applyFill="1" applyBorder="1" applyAlignment="1">
      <alignment horizontal="centerContinuous" vertical="center"/>
    </xf>
    <xf numFmtId="16" fontId="18" fillId="0" borderId="2" xfId="3" applyNumberFormat="1" applyFont="1" applyFill="1" applyBorder="1" applyAlignment="1">
      <alignment horizontal="centerContinuous" vertical="top"/>
    </xf>
    <xf numFmtId="0" fontId="18" fillId="0" borderId="2" xfId="3" applyFont="1" applyFill="1" applyBorder="1" applyAlignment="1">
      <alignment horizontal="centerContinuous" vertical="top"/>
    </xf>
    <xf numFmtId="0" fontId="18" fillId="0" borderId="2" xfId="3" applyFont="1" applyFill="1" applyBorder="1" applyAlignment="1">
      <alignment horizontal="centerContinuous" vertical="center"/>
    </xf>
    <xf numFmtId="0" fontId="22" fillId="0" borderId="2" xfId="3" applyFont="1" applyFill="1" applyBorder="1" applyAlignment="1">
      <alignment horizontal="center" vertical="top"/>
    </xf>
    <xf numFmtId="0" fontId="17" fillId="7" borderId="2" xfId="4" applyFont="1" applyFill="1" applyBorder="1" applyAlignment="1">
      <alignment horizontal="left" vertical="center" wrapText="1"/>
    </xf>
    <xf numFmtId="16" fontId="18" fillId="0" borderId="2" xfId="4" applyNumberFormat="1" applyFont="1" applyFill="1" applyBorder="1" applyAlignment="1">
      <alignment vertical="top" wrapText="1"/>
    </xf>
    <xf numFmtId="0" fontId="18" fillId="7" borderId="2" xfId="3" applyFont="1" applyFill="1" applyBorder="1" applyAlignment="1">
      <alignment horizontal="left" vertical="center" wrapText="1"/>
    </xf>
    <xf numFmtId="0" fontId="7" fillId="0" borderId="2" xfId="3" applyFont="1" applyBorder="1" applyAlignment="1">
      <alignment horizontal="left" vertical="top"/>
    </xf>
    <xf numFmtId="0" fontId="15" fillId="0" borderId="2" xfId="3" applyFont="1" applyFill="1" applyBorder="1" applyAlignment="1">
      <alignment vertical="top"/>
    </xf>
    <xf numFmtId="0" fontId="17" fillId="17" borderId="5" xfId="3" applyFont="1" applyFill="1" applyBorder="1" applyAlignment="1">
      <alignment horizontal="center" wrapText="1"/>
    </xf>
    <xf numFmtId="0" fontId="17" fillId="15" borderId="5" xfId="3" applyFont="1" applyFill="1" applyBorder="1" applyAlignment="1">
      <alignment horizontal="center" wrapText="1"/>
    </xf>
    <xf numFmtId="0" fontId="18" fillId="17" borderId="5" xfId="3" applyFont="1" applyFill="1" applyBorder="1" applyAlignment="1">
      <alignment horizontal="center"/>
    </xf>
    <xf numFmtId="0" fontId="17" fillId="14" borderId="5" xfId="3" applyFont="1" applyFill="1" applyBorder="1" applyAlignment="1">
      <alignment horizontal="center" wrapText="1"/>
    </xf>
    <xf numFmtId="0" fontId="17" fillId="17" borderId="5" xfId="3" applyFont="1" applyFill="1" applyBorder="1" applyAlignment="1">
      <alignment horizontal="center"/>
    </xf>
    <xf numFmtId="0" fontId="18" fillId="17" borderId="5" xfId="3" applyFont="1" applyFill="1" applyBorder="1" applyAlignment="1">
      <alignment horizontal="center" wrapText="1"/>
    </xf>
    <xf numFmtId="16" fontId="17" fillId="17" borderId="6" xfId="3" applyNumberFormat="1" applyFont="1" applyFill="1" applyBorder="1" applyAlignment="1" applyProtection="1">
      <alignment horizontal="center" vertical="top" wrapText="1"/>
      <protection locked="0"/>
    </xf>
    <xf numFmtId="16" fontId="17" fillId="15" borderId="6" xfId="3" applyNumberFormat="1" applyFont="1" applyFill="1" applyBorder="1" applyAlignment="1" applyProtection="1">
      <alignment horizontal="center" vertical="top" wrapText="1"/>
      <protection locked="0"/>
    </xf>
    <xf numFmtId="16" fontId="18" fillId="17" borderId="6" xfId="3" applyNumberFormat="1" applyFont="1" applyFill="1" applyBorder="1" applyAlignment="1" applyProtection="1">
      <alignment horizontal="center" vertical="top"/>
      <protection locked="0"/>
    </xf>
    <xf numFmtId="16" fontId="18" fillId="17" borderId="6" xfId="3" applyNumberFormat="1" applyFont="1" applyFill="1" applyBorder="1" applyAlignment="1" applyProtection="1">
      <alignment horizontal="center" vertical="top"/>
    </xf>
    <xf numFmtId="16" fontId="17" fillId="14" borderId="6" xfId="3" applyNumberFormat="1" applyFont="1" applyFill="1" applyBorder="1" applyAlignment="1" applyProtection="1">
      <alignment horizontal="center" vertical="top" wrapText="1"/>
      <protection locked="0"/>
    </xf>
    <xf numFmtId="16" fontId="17" fillId="17" borderId="6" xfId="3" applyNumberFormat="1" applyFont="1" applyFill="1" applyBorder="1" applyAlignment="1" applyProtection="1">
      <alignment horizontal="center" vertical="top"/>
    </xf>
    <xf numFmtId="0" fontId="15" fillId="13" borderId="2" xfId="3" applyFont="1" applyFill="1" applyBorder="1" applyAlignment="1">
      <alignment horizontal="center" vertical="center" wrapText="1"/>
    </xf>
    <xf numFmtId="0" fontId="22" fillId="12" borderId="2" xfId="3" applyFont="1" applyFill="1" applyBorder="1" applyAlignment="1">
      <alignment horizontal="center" vertical="center" wrapText="1"/>
    </xf>
    <xf numFmtId="0" fontId="15" fillId="14" borderId="2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0" fontId="50" fillId="0" borderId="0" xfId="3" applyFont="1" applyFill="1" applyAlignment="1">
      <alignment horizontal="left" vertical="center"/>
    </xf>
    <xf numFmtId="0" fontId="24" fillId="0" borderId="2" xfId="3" applyFont="1" applyFill="1" applyBorder="1" applyAlignment="1">
      <alignment horizontal="centerContinuous" vertical="center" wrapText="1"/>
    </xf>
    <xf numFmtId="0" fontId="24" fillId="0" borderId="2" xfId="3" applyFont="1" applyFill="1" applyBorder="1" applyAlignment="1">
      <alignment horizontal="centerContinuous" vertical="center"/>
    </xf>
    <xf numFmtId="0" fontId="15" fillId="0" borderId="2" xfId="3" applyFont="1" applyFill="1" applyBorder="1" applyAlignment="1">
      <alignment horizontal="centerContinuous" vertical="top"/>
    </xf>
    <xf numFmtId="0" fontId="29" fillId="0" borderId="2" xfId="3" applyFont="1" applyFill="1" applyBorder="1" applyAlignment="1">
      <alignment horizontal="centerContinuous" vertical="top"/>
    </xf>
    <xf numFmtId="0" fontId="29" fillId="0" borderId="2" xfId="3" applyFont="1" applyFill="1" applyBorder="1" applyAlignment="1">
      <alignment horizontal="centerContinuous" vertical="top" wrapText="1"/>
    </xf>
    <xf numFmtId="0" fontId="15" fillId="12" borderId="2" xfId="3" applyFont="1" applyFill="1" applyBorder="1" applyAlignment="1">
      <alignment horizontal="left" vertical="top" wrapText="1"/>
    </xf>
    <xf numFmtId="0" fontId="4" fillId="17" borderId="1" xfId="3" applyFont="1" applyFill="1" applyBorder="1" applyAlignment="1">
      <alignment horizontal="center" vertical="center" wrapText="1"/>
    </xf>
    <xf numFmtId="0" fontId="4" fillId="17" borderId="0" xfId="3" applyFont="1" applyFill="1" applyBorder="1" applyAlignment="1">
      <alignment horizontal="center" vertical="center" wrapText="1"/>
    </xf>
    <xf numFmtId="0" fontId="4" fillId="17" borderId="4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rmal 2 2 2" xfId="4"/>
    <cellStyle name="Satisfaisant 2" xfId="2"/>
  </cellStyles>
  <dxfs count="0"/>
  <tableStyles count="0" defaultTableStyle="TableStyleMedium2" defaultPivotStyle="PivotStyleLight16"/>
  <colors>
    <mruColors>
      <color rgb="FFFDD7F6"/>
      <color rgb="FFFFFF66"/>
      <color rgb="FFFFFF99"/>
      <color rgb="FFCC0099"/>
      <color rgb="FFCCFFCC"/>
      <color rgb="FF99FF33"/>
      <color rgb="FFC9E4FF"/>
      <color rgb="FFFFCC99"/>
      <color rgb="FF00FFFF"/>
      <color rgb="FFFD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H409"/>
  <sheetViews>
    <sheetView tabSelected="1" zoomScale="20" zoomScaleNormal="20" zoomScaleSheetLayoutView="10" zoomScalePageLayoutView="10" workbookViewId="0">
      <pane xSplit="10" ySplit="3" topLeftCell="V4" activePane="bottomRight" state="frozen"/>
      <selection pane="topRight" activeCell="K1" sqref="K1"/>
      <selection pane="bottomLeft" activeCell="A4" sqref="A4"/>
      <selection pane="bottomRight" activeCell="Z28" sqref="Z28"/>
    </sheetView>
  </sheetViews>
  <sheetFormatPr baseColWidth="10" defaultColWidth="20.7109375" defaultRowHeight="171" customHeight="1"/>
  <cols>
    <col min="1" max="1" width="13" style="107" bestFit="1" customWidth="1"/>
    <col min="2" max="2" width="88" style="59" customWidth="1"/>
    <col min="3" max="3" width="59.42578125" style="60" hidden="1" customWidth="1"/>
    <col min="4" max="4" width="59.42578125" style="61" hidden="1" customWidth="1"/>
    <col min="5" max="5" width="63.7109375" style="61" hidden="1" customWidth="1"/>
    <col min="6" max="6" width="32.28515625" style="61" hidden="1" customWidth="1"/>
    <col min="7" max="9" width="59.42578125" style="61" hidden="1" customWidth="1"/>
    <col min="10" max="10" width="69.85546875" style="61" customWidth="1"/>
    <col min="11" max="11" width="116.42578125" style="61" customWidth="1"/>
    <col min="12" max="12" width="10.7109375" style="61" customWidth="1"/>
    <col min="13" max="14" width="116.42578125" style="61" customWidth="1"/>
    <col min="15" max="15" width="10.7109375" style="61" customWidth="1"/>
    <col min="16" max="16" width="116.42578125" style="61" customWidth="1"/>
    <col min="17" max="17" width="10.7109375" style="61" customWidth="1"/>
    <col min="18" max="18" width="116.42578125" style="61" customWidth="1"/>
    <col min="19" max="19" width="10.7109375" style="61" customWidth="1"/>
    <col min="20" max="20" width="116.42578125" style="61" customWidth="1"/>
    <col min="21" max="21" width="10.7109375" style="61" customWidth="1"/>
    <col min="22" max="23" width="150.7109375" style="61" customWidth="1"/>
    <col min="24" max="24" width="150.7109375" style="62" customWidth="1"/>
    <col min="25" max="25" width="10.7109375" style="61" customWidth="1"/>
    <col min="26" max="28" width="150.7109375" style="8" customWidth="1"/>
    <col min="29" max="29" width="10.7109375" style="201" customWidth="1"/>
    <col min="30" max="30" width="10.7109375" style="61" customWidth="1"/>
    <col min="31" max="32" width="116.42578125" style="8" customWidth="1"/>
    <col min="33" max="33" width="116.42578125" style="63" customWidth="1"/>
    <col min="34" max="34" width="116.42578125" style="8" customWidth="1"/>
    <col min="35" max="35" width="10.7109375" style="61" customWidth="1"/>
    <col min="36" max="36" width="10.7109375" style="201" customWidth="1"/>
    <col min="37" max="40" width="116.42578125" style="8" customWidth="1"/>
    <col min="41" max="41" width="10.7109375" style="61" customWidth="1"/>
    <col min="42" max="42" width="116.42578125" style="63" customWidth="1"/>
    <col min="43" max="46" width="116.42578125" style="8" customWidth="1"/>
    <col min="47" max="47" width="10.7109375" style="61" customWidth="1"/>
    <col min="48" max="52" width="116.42578125" style="8" customWidth="1"/>
    <col min="53" max="53" width="10.7109375" style="61" customWidth="1"/>
    <col min="54" max="57" width="116.42578125" style="8" customWidth="1"/>
    <col min="58" max="58" width="10.7109375" style="61" customWidth="1"/>
    <col min="59" max="60" width="116.42578125" style="8" customWidth="1"/>
    <col min="61" max="61" width="116.42578125" style="64" customWidth="1"/>
    <col min="62" max="62" width="10.7109375" style="201" customWidth="1"/>
    <col min="63" max="63" width="116.42578125" style="64" customWidth="1"/>
    <col min="64" max="64" width="10.7109375" style="61" customWidth="1"/>
    <col min="65" max="65" width="116.42578125" style="8" customWidth="1"/>
    <col min="66" max="66" width="10.7109375" style="61" customWidth="1"/>
    <col min="67" max="68" width="116.42578125" style="8" customWidth="1"/>
    <col min="69" max="16384" width="20.7109375" style="5"/>
  </cols>
  <sheetData>
    <row r="1" spans="1:112" s="149" customFormat="1" ht="120" customHeight="1">
      <c r="A1" s="209" t="s">
        <v>228</v>
      </c>
      <c r="B1" s="210"/>
      <c r="C1" s="210"/>
      <c r="D1" s="210"/>
      <c r="E1" s="210"/>
      <c r="F1" s="210"/>
      <c r="G1" s="210"/>
      <c r="H1" s="210"/>
      <c r="I1" s="210"/>
      <c r="J1" s="211"/>
      <c r="K1" s="186" t="s">
        <v>68</v>
      </c>
      <c r="L1" s="187"/>
      <c r="M1" s="186" t="s">
        <v>5</v>
      </c>
      <c r="N1" s="186" t="s">
        <v>0</v>
      </c>
      <c r="O1" s="187"/>
      <c r="P1" s="186" t="s">
        <v>3</v>
      </c>
      <c r="Q1" s="187"/>
      <c r="R1" s="186" t="s">
        <v>70</v>
      </c>
      <c r="S1" s="187"/>
      <c r="T1" s="186" t="s">
        <v>8</v>
      </c>
      <c r="U1" s="187"/>
      <c r="V1" s="186" t="s">
        <v>0</v>
      </c>
      <c r="W1" s="186" t="s">
        <v>1</v>
      </c>
      <c r="X1" s="188" t="s">
        <v>2</v>
      </c>
      <c r="Y1" s="187"/>
      <c r="Z1" s="188" t="s">
        <v>3</v>
      </c>
      <c r="AA1" s="188" t="s">
        <v>4</v>
      </c>
      <c r="AB1" s="188" t="s">
        <v>0</v>
      </c>
      <c r="AC1" s="189"/>
      <c r="AD1" s="187"/>
      <c r="AE1" s="190" t="s">
        <v>5</v>
      </c>
      <c r="AF1" s="190" t="s">
        <v>0</v>
      </c>
      <c r="AG1" s="186" t="s">
        <v>63</v>
      </c>
      <c r="AH1" s="190" t="s">
        <v>2</v>
      </c>
      <c r="AI1" s="187"/>
      <c r="AJ1" s="189"/>
      <c r="AK1" s="188" t="s">
        <v>5</v>
      </c>
      <c r="AL1" s="188" t="s">
        <v>0</v>
      </c>
      <c r="AM1" s="188" t="s">
        <v>1</v>
      </c>
      <c r="AN1" s="188" t="s">
        <v>2</v>
      </c>
      <c r="AO1" s="187"/>
      <c r="AP1" s="191" t="s">
        <v>64</v>
      </c>
      <c r="AQ1" s="188" t="s">
        <v>5</v>
      </c>
      <c r="AR1" s="188" t="s">
        <v>0</v>
      </c>
      <c r="AS1" s="188" t="s">
        <v>6</v>
      </c>
      <c r="AT1" s="188" t="s">
        <v>2</v>
      </c>
      <c r="AU1" s="187"/>
      <c r="AV1" s="188" t="s">
        <v>7</v>
      </c>
      <c r="AW1" s="188" t="s">
        <v>5</v>
      </c>
      <c r="AX1" s="188" t="s">
        <v>0</v>
      </c>
      <c r="AY1" s="188" t="s">
        <v>1</v>
      </c>
      <c r="AZ1" s="188" t="s">
        <v>2</v>
      </c>
      <c r="BA1" s="187"/>
      <c r="BB1" s="188" t="s">
        <v>7</v>
      </c>
      <c r="BC1" s="188" t="s">
        <v>4</v>
      </c>
      <c r="BD1" s="188" t="s">
        <v>0</v>
      </c>
      <c r="BE1" s="188" t="s">
        <v>1</v>
      </c>
      <c r="BF1" s="187"/>
      <c r="BG1" s="188" t="s">
        <v>3</v>
      </c>
      <c r="BH1" s="188" t="s">
        <v>4</v>
      </c>
      <c r="BI1" s="188" t="s">
        <v>65</v>
      </c>
      <c r="BJ1" s="189"/>
      <c r="BK1" s="188" t="s">
        <v>2</v>
      </c>
      <c r="BL1" s="187"/>
      <c r="BM1" s="188" t="s">
        <v>0</v>
      </c>
      <c r="BN1" s="187"/>
      <c r="BO1" s="191" t="s">
        <v>0</v>
      </c>
      <c r="BP1" s="191" t="s">
        <v>1</v>
      </c>
      <c r="BQ1" s="148"/>
    </row>
    <row r="2" spans="1:112" s="151" customFormat="1" ht="120" customHeight="1">
      <c r="A2" s="209"/>
      <c r="B2" s="210"/>
      <c r="C2" s="210"/>
      <c r="D2" s="210"/>
      <c r="E2" s="210"/>
      <c r="F2" s="210"/>
      <c r="G2" s="210"/>
      <c r="H2" s="210"/>
      <c r="I2" s="210"/>
      <c r="J2" s="211"/>
      <c r="K2" s="192">
        <v>45004</v>
      </c>
      <c r="L2" s="193"/>
      <c r="M2" s="192">
        <v>45013</v>
      </c>
      <c r="N2" s="192">
        <v>45014</v>
      </c>
      <c r="O2" s="193"/>
      <c r="P2" s="192">
        <v>45033</v>
      </c>
      <c r="Q2" s="193"/>
      <c r="R2" s="192">
        <v>45044</v>
      </c>
      <c r="S2" s="193"/>
      <c r="T2" s="192">
        <v>45051</v>
      </c>
      <c r="U2" s="193"/>
      <c r="V2" s="194">
        <v>45056</v>
      </c>
      <c r="W2" s="194">
        <v>45057</v>
      </c>
      <c r="X2" s="194">
        <v>45058</v>
      </c>
      <c r="Y2" s="193"/>
      <c r="Z2" s="195">
        <v>45061</v>
      </c>
      <c r="AA2" s="195">
        <v>45062</v>
      </c>
      <c r="AB2" s="195">
        <v>45063</v>
      </c>
      <c r="AC2" s="196"/>
      <c r="AD2" s="193"/>
      <c r="AE2" s="197">
        <v>45069</v>
      </c>
      <c r="AF2" s="197">
        <v>45070</v>
      </c>
      <c r="AG2" s="197">
        <v>45071</v>
      </c>
      <c r="AH2" s="197">
        <v>45072</v>
      </c>
      <c r="AI2" s="193"/>
      <c r="AJ2" s="196"/>
      <c r="AK2" s="194">
        <v>45076</v>
      </c>
      <c r="AL2" s="194">
        <v>45077</v>
      </c>
      <c r="AM2" s="194">
        <v>45078</v>
      </c>
      <c r="AN2" s="194">
        <v>45079</v>
      </c>
      <c r="AO2" s="193"/>
      <c r="AP2" s="194">
        <v>45082</v>
      </c>
      <c r="AQ2" s="194">
        <v>45083</v>
      </c>
      <c r="AR2" s="194">
        <v>45084</v>
      </c>
      <c r="AS2" s="194">
        <v>45085</v>
      </c>
      <c r="AT2" s="194">
        <v>45086</v>
      </c>
      <c r="AU2" s="193"/>
      <c r="AV2" s="194">
        <v>45089</v>
      </c>
      <c r="AW2" s="194">
        <v>45090</v>
      </c>
      <c r="AX2" s="194">
        <v>45091</v>
      </c>
      <c r="AY2" s="194">
        <v>45092</v>
      </c>
      <c r="AZ2" s="194">
        <v>45093</v>
      </c>
      <c r="BA2" s="193"/>
      <c r="BB2" s="194">
        <v>45096</v>
      </c>
      <c r="BC2" s="194">
        <v>45097</v>
      </c>
      <c r="BD2" s="194">
        <v>45098</v>
      </c>
      <c r="BE2" s="194">
        <v>45099</v>
      </c>
      <c r="BF2" s="193"/>
      <c r="BG2" s="194">
        <v>45103</v>
      </c>
      <c r="BH2" s="194">
        <v>45104</v>
      </c>
      <c r="BI2" s="194">
        <v>45105</v>
      </c>
      <c r="BJ2" s="196"/>
      <c r="BK2" s="194">
        <v>45107</v>
      </c>
      <c r="BL2" s="193"/>
      <c r="BM2" s="194">
        <v>45161</v>
      </c>
      <c r="BN2" s="193"/>
      <c r="BO2" s="194">
        <v>45189</v>
      </c>
      <c r="BP2" s="194">
        <v>45190</v>
      </c>
      <c r="BQ2" s="150"/>
    </row>
    <row r="3" spans="1:112" ht="186" customHeight="1">
      <c r="A3" s="162" t="s">
        <v>292</v>
      </c>
      <c r="B3" s="163" t="s">
        <v>9</v>
      </c>
      <c r="C3" s="164" t="s">
        <v>10</v>
      </c>
      <c r="D3" s="164" t="s">
        <v>11</v>
      </c>
      <c r="E3" s="165" t="s">
        <v>12</v>
      </c>
      <c r="F3" s="165" t="s">
        <v>13</v>
      </c>
      <c r="G3" s="164" t="s">
        <v>14</v>
      </c>
      <c r="H3" s="164" t="s">
        <v>15</v>
      </c>
      <c r="I3" s="164" t="s">
        <v>16</v>
      </c>
      <c r="J3" s="166" t="s">
        <v>227</v>
      </c>
      <c r="K3" s="9"/>
      <c r="L3" s="154"/>
      <c r="M3" s="174"/>
      <c r="N3" s="174"/>
      <c r="O3" s="154"/>
      <c r="P3" s="9"/>
      <c r="Q3" s="154"/>
      <c r="R3" s="9"/>
      <c r="S3" s="154"/>
      <c r="T3" s="9"/>
      <c r="U3" s="154"/>
      <c r="V3" s="174"/>
      <c r="W3" s="174"/>
      <c r="X3" s="175"/>
      <c r="Y3" s="154"/>
      <c r="Z3" s="176"/>
      <c r="AA3" s="177"/>
      <c r="AB3" s="178"/>
      <c r="AC3" s="158"/>
      <c r="AD3" s="154"/>
      <c r="AE3" s="179"/>
      <c r="AF3" s="179"/>
      <c r="AG3" s="179"/>
      <c r="AH3" s="179"/>
      <c r="AI3" s="154"/>
      <c r="AJ3" s="158"/>
      <c r="AK3" s="7"/>
      <c r="AL3" s="7"/>
      <c r="AM3" s="204" t="s">
        <v>288</v>
      </c>
      <c r="AN3" s="206"/>
      <c r="AO3" s="154"/>
      <c r="AP3" s="204" t="s">
        <v>288</v>
      </c>
      <c r="AQ3" s="206"/>
      <c r="AR3" s="206"/>
      <c r="AS3" s="207"/>
      <c r="AT3" s="206"/>
      <c r="AU3" s="154"/>
      <c r="AV3" s="204" t="s">
        <v>288</v>
      </c>
      <c r="AW3" s="206"/>
      <c r="AX3" s="206"/>
      <c r="AY3" s="207"/>
      <c r="AZ3" s="205"/>
      <c r="BA3" s="154"/>
      <c r="BB3" s="180"/>
      <c r="BC3" s="203" t="s">
        <v>289</v>
      </c>
      <c r="BD3" s="204"/>
      <c r="BE3" s="129" t="s">
        <v>290</v>
      </c>
      <c r="BF3" s="154"/>
      <c r="BG3" s="203" t="s">
        <v>226</v>
      </c>
      <c r="BH3" s="203"/>
      <c r="BI3" s="129" t="s">
        <v>291</v>
      </c>
      <c r="BJ3" s="158"/>
      <c r="BK3" s="129" t="s">
        <v>290</v>
      </c>
      <c r="BL3" s="154"/>
      <c r="BM3" s="84"/>
      <c r="BN3" s="154"/>
      <c r="BO3" s="84"/>
      <c r="BP3" s="84"/>
      <c r="BQ3" s="6"/>
    </row>
    <row r="4" spans="1:112" s="15" customFormat="1" ht="399.95" customHeight="1">
      <c r="A4" s="159">
        <v>1</v>
      </c>
      <c r="B4" s="167" t="s">
        <v>17</v>
      </c>
      <c r="C4" s="9" t="s">
        <v>73</v>
      </c>
      <c r="D4" s="10"/>
      <c r="E4" s="10" t="s">
        <v>54</v>
      </c>
      <c r="F4" s="11"/>
      <c r="G4" s="10">
        <v>6</v>
      </c>
      <c r="H4" s="11"/>
      <c r="I4" s="132">
        <f>5+6</f>
        <v>11</v>
      </c>
      <c r="J4" s="10" t="s">
        <v>234</v>
      </c>
      <c r="K4" s="10"/>
      <c r="L4" s="152"/>
      <c r="M4" s="10"/>
      <c r="N4" s="10"/>
      <c r="O4" s="152"/>
      <c r="P4" s="10"/>
      <c r="Q4" s="152"/>
      <c r="R4" s="10"/>
      <c r="S4" s="152"/>
      <c r="T4" s="137" t="s">
        <v>245</v>
      </c>
      <c r="U4" s="152"/>
      <c r="V4" s="10"/>
      <c r="W4" s="10"/>
      <c r="X4" s="73" t="s">
        <v>96</v>
      </c>
      <c r="Y4" s="152"/>
      <c r="Z4" s="73" t="s">
        <v>257</v>
      </c>
      <c r="AA4" s="74" t="s">
        <v>76</v>
      </c>
      <c r="AB4" s="73" t="s">
        <v>98</v>
      </c>
      <c r="AC4" s="156"/>
      <c r="AD4" s="152"/>
      <c r="AE4" s="13"/>
      <c r="AF4" s="80"/>
      <c r="AG4" s="13"/>
      <c r="AH4" s="13"/>
      <c r="AI4" s="152"/>
      <c r="AJ4" s="156"/>
      <c r="AK4" s="120" t="s">
        <v>123</v>
      </c>
      <c r="AL4" s="21"/>
      <c r="AM4" s="21"/>
      <c r="AN4" s="138" t="s">
        <v>142</v>
      </c>
      <c r="AO4" s="152"/>
      <c r="AP4" s="90" t="s">
        <v>174</v>
      </c>
      <c r="AQ4" s="90" t="s">
        <v>180</v>
      </c>
      <c r="AR4" s="155" t="s">
        <v>175</v>
      </c>
      <c r="AS4" s="7"/>
      <c r="AT4" s="13"/>
      <c r="AU4" s="152"/>
      <c r="AV4" s="7"/>
      <c r="AW4" s="13"/>
      <c r="AX4" s="13"/>
      <c r="AY4" s="13"/>
      <c r="AZ4" s="13"/>
      <c r="BA4" s="152"/>
      <c r="BB4" s="13"/>
      <c r="BC4" s="20"/>
      <c r="BD4" s="140"/>
      <c r="BE4" s="142"/>
      <c r="BF4" s="152"/>
      <c r="BG4" s="142"/>
      <c r="BH4" s="142"/>
      <c r="BI4" s="140"/>
      <c r="BJ4" s="156"/>
      <c r="BK4" s="142"/>
      <c r="BL4" s="152"/>
      <c r="BM4" s="94"/>
      <c r="BN4" s="152"/>
      <c r="BO4" s="94"/>
      <c r="BP4" s="94"/>
      <c r="BQ4" s="14"/>
    </row>
    <row r="5" spans="1:112" s="15" customFormat="1" ht="399.95" customHeight="1">
      <c r="A5" s="160">
        <v>2</v>
      </c>
      <c r="B5" s="168" t="s">
        <v>18</v>
      </c>
      <c r="C5" s="9" t="s">
        <v>66</v>
      </c>
      <c r="D5" s="10">
        <v>14</v>
      </c>
      <c r="E5" s="16"/>
      <c r="F5" s="16"/>
      <c r="G5" s="16"/>
      <c r="H5" s="16"/>
      <c r="I5" s="132">
        <f>D5</f>
        <v>14</v>
      </c>
      <c r="J5" s="10" t="s">
        <v>229</v>
      </c>
      <c r="K5" s="181" t="s">
        <v>246</v>
      </c>
      <c r="L5" s="153"/>
      <c r="M5" s="208" t="s">
        <v>75</v>
      </c>
      <c r="N5" s="208"/>
      <c r="O5" s="153"/>
      <c r="P5" s="13"/>
      <c r="Q5" s="153"/>
      <c r="R5" s="13"/>
      <c r="S5" s="153"/>
      <c r="T5" s="21"/>
      <c r="U5" s="153"/>
      <c r="V5" s="10"/>
      <c r="W5" s="10"/>
      <c r="X5" s="17"/>
      <c r="Y5" s="153"/>
      <c r="Z5" s="23"/>
      <c r="AA5" s="74" t="s">
        <v>76</v>
      </c>
      <c r="AB5" s="73" t="s">
        <v>99</v>
      </c>
      <c r="AC5" s="157"/>
      <c r="AD5" s="153"/>
      <c r="AE5" s="81"/>
      <c r="AF5" s="20"/>
      <c r="AG5" s="19"/>
      <c r="AH5" s="19"/>
      <c r="AI5" s="153"/>
      <c r="AJ5" s="157"/>
      <c r="AK5" s="21"/>
      <c r="AL5" s="20"/>
      <c r="AM5" s="127" t="s">
        <v>141</v>
      </c>
      <c r="AN5" s="71"/>
      <c r="AO5" s="153"/>
      <c r="AP5" s="13"/>
      <c r="AQ5" s="94"/>
      <c r="AR5" s="90" t="s">
        <v>176</v>
      </c>
      <c r="AS5" s="90" t="s">
        <v>177</v>
      </c>
      <c r="AT5" s="90" t="s">
        <v>178</v>
      </c>
      <c r="AU5" s="153"/>
      <c r="AV5" s="19"/>
      <c r="AW5" s="19"/>
      <c r="AX5" s="19"/>
      <c r="AY5" s="13"/>
      <c r="AZ5" s="13"/>
      <c r="BA5" s="153"/>
      <c r="BB5" s="13"/>
      <c r="BC5" s="13"/>
      <c r="BD5" s="13"/>
      <c r="BE5" s="13"/>
      <c r="BF5" s="153"/>
      <c r="BG5" s="13"/>
      <c r="BH5" s="121" t="s">
        <v>193</v>
      </c>
      <c r="BI5" s="121" t="s">
        <v>194</v>
      </c>
      <c r="BJ5" s="157"/>
      <c r="BK5" s="72"/>
      <c r="BL5" s="153"/>
      <c r="BM5" s="13"/>
      <c r="BN5" s="153"/>
      <c r="BO5" s="13"/>
      <c r="BP5" s="13"/>
    </row>
    <row r="6" spans="1:112" s="15" customFormat="1" ht="399.95" customHeight="1">
      <c r="A6" s="159">
        <v>3</v>
      </c>
      <c r="B6" s="167" t="s">
        <v>35</v>
      </c>
      <c r="C6" s="9" t="s">
        <v>73</v>
      </c>
      <c r="D6" s="10">
        <v>17</v>
      </c>
      <c r="E6" s="16"/>
      <c r="F6" s="16"/>
      <c r="G6" s="16"/>
      <c r="H6" s="16"/>
      <c r="I6" s="132">
        <f>D6</f>
        <v>17</v>
      </c>
      <c r="J6" s="122" t="s">
        <v>236</v>
      </c>
      <c r="K6" s="122"/>
      <c r="L6" s="152"/>
      <c r="M6" s="122"/>
      <c r="N6" s="122"/>
      <c r="O6" s="152"/>
      <c r="P6" s="122"/>
      <c r="Q6" s="152"/>
      <c r="R6" s="122"/>
      <c r="S6" s="152"/>
      <c r="T6" s="122"/>
      <c r="U6" s="152"/>
      <c r="V6" s="122"/>
      <c r="W6" s="122"/>
      <c r="X6" s="75" t="s">
        <v>287</v>
      </c>
      <c r="Y6" s="152"/>
      <c r="Z6" s="73" t="s">
        <v>103</v>
      </c>
      <c r="AA6" s="74" t="s">
        <v>104</v>
      </c>
      <c r="AB6" s="73" t="s">
        <v>256</v>
      </c>
      <c r="AC6" s="156"/>
      <c r="AD6" s="152"/>
      <c r="AE6" s="106"/>
      <c r="AF6" s="106"/>
      <c r="AG6" s="106"/>
      <c r="AH6" s="106"/>
      <c r="AI6" s="152"/>
      <c r="AJ6" s="156"/>
      <c r="AK6" s="106"/>
      <c r="AL6" s="106"/>
      <c r="AM6" s="67"/>
      <c r="AN6" s="123" t="s">
        <v>143</v>
      </c>
      <c r="AO6" s="152"/>
      <c r="AP6" s="13"/>
      <c r="AQ6" s="52"/>
      <c r="AR6" s="13"/>
      <c r="AS6" s="13"/>
      <c r="AT6" s="13"/>
      <c r="AU6" s="152"/>
      <c r="AV6" s="19"/>
      <c r="AW6" s="19"/>
      <c r="AX6" s="19"/>
      <c r="AY6" s="13"/>
      <c r="AZ6" s="13"/>
      <c r="BA6" s="152"/>
      <c r="BB6" s="13"/>
      <c r="BC6" s="13"/>
      <c r="BD6" s="140"/>
      <c r="BE6" s="142"/>
      <c r="BF6" s="152"/>
      <c r="BG6" s="142"/>
      <c r="BH6" s="142"/>
      <c r="BI6" s="140"/>
      <c r="BJ6" s="156"/>
      <c r="BK6" s="142"/>
      <c r="BL6" s="152"/>
      <c r="BM6" s="21"/>
      <c r="BN6" s="152"/>
      <c r="BO6" s="12"/>
      <c r="BP6" s="12"/>
    </row>
    <row r="7" spans="1:112" s="27" customFormat="1" ht="399.95" customHeight="1">
      <c r="A7" s="159">
        <v>4</v>
      </c>
      <c r="B7" s="169" t="s">
        <v>19</v>
      </c>
      <c r="C7" s="29" t="s">
        <v>73</v>
      </c>
      <c r="D7" s="10">
        <f>27+14+13</f>
        <v>54</v>
      </c>
      <c r="E7" s="30" t="s">
        <v>55</v>
      </c>
      <c r="F7" s="31"/>
      <c r="G7" s="32">
        <v>4</v>
      </c>
      <c r="H7" s="32">
        <v>13</v>
      </c>
      <c r="I7" s="132">
        <f>54+3+4+13</f>
        <v>74</v>
      </c>
      <c r="J7" s="10" t="s">
        <v>237</v>
      </c>
      <c r="K7" s="10"/>
      <c r="L7" s="152"/>
      <c r="M7" s="10"/>
      <c r="N7" s="10"/>
      <c r="O7" s="152"/>
      <c r="P7" s="10"/>
      <c r="Q7" s="152"/>
      <c r="R7" s="10"/>
      <c r="S7" s="152"/>
      <c r="T7" s="96" t="s">
        <v>247</v>
      </c>
      <c r="U7" s="152"/>
      <c r="V7" s="10"/>
      <c r="W7" s="10"/>
      <c r="X7" s="33"/>
      <c r="Y7" s="152"/>
      <c r="Z7" s="73" t="s">
        <v>258</v>
      </c>
      <c r="AA7" s="74" t="s">
        <v>76</v>
      </c>
      <c r="AB7" s="73" t="s">
        <v>100</v>
      </c>
      <c r="AC7" s="156"/>
      <c r="AD7" s="152"/>
      <c r="AE7" s="52"/>
      <c r="AF7" s="124"/>
      <c r="AG7" s="125"/>
      <c r="AH7" s="21"/>
      <c r="AI7" s="152"/>
      <c r="AJ7" s="156"/>
      <c r="AK7" s="23"/>
      <c r="AL7" s="21"/>
      <c r="AM7" s="102" t="s">
        <v>124</v>
      </c>
      <c r="AN7" s="123" t="s">
        <v>144</v>
      </c>
      <c r="AO7" s="152"/>
      <c r="AP7" s="105" t="s">
        <v>212</v>
      </c>
      <c r="AQ7" s="97" t="s">
        <v>213</v>
      </c>
      <c r="AR7" s="97" t="s">
        <v>271</v>
      </c>
      <c r="AS7" s="98" t="s">
        <v>179</v>
      </c>
      <c r="AT7" s="98" t="s">
        <v>192</v>
      </c>
      <c r="AU7" s="152"/>
      <c r="AV7" s="34"/>
      <c r="AW7" s="13"/>
      <c r="AX7" s="35"/>
      <c r="AY7" s="35"/>
      <c r="AZ7" s="35"/>
      <c r="BA7" s="152"/>
      <c r="BB7" s="35"/>
      <c r="BC7" s="13"/>
      <c r="BD7" s="140"/>
      <c r="BE7" s="142"/>
      <c r="BF7" s="152"/>
      <c r="BG7" s="142"/>
      <c r="BH7" s="142"/>
      <c r="BI7" s="140"/>
      <c r="BJ7" s="156"/>
      <c r="BK7" s="142"/>
      <c r="BL7" s="152"/>
      <c r="BM7" s="13"/>
      <c r="BN7" s="152"/>
      <c r="BO7" s="12"/>
      <c r="BP7" s="12"/>
      <c r="BQ7" s="14"/>
    </row>
    <row r="8" spans="1:112" s="27" customFormat="1" ht="399.95" customHeight="1">
      <c r="A8" s="161">
        <v>5</v>
      </c>
      <c r="B8" s="170" t="s">
        <v>40</v>
      </c>
      <c r="C8" s="29" t="s">
        <v>67</v>
      </c>
      <c r="D8" s="11"/>
      <c r="E8" s="36" t="s">
        <v>56</v>
      </c>
      <c r="F8" s="31"/>
      <c r="G8" s="37"/>
      <c r="H8" s="38"/>
      <c r="I8" s="132">
        <f>4+3</f>
        <v>7</v>
      </c>
      <c r="J8" s="10" t="s">
        <v>238</v>
      </c>
      <c r="K8" s="10"/>
      <c r="L8" s="152"/>
      <c r="M8" s="10"/>
      <c r="N8" s="10"/>
      <c r="O8" s="152"/>
      <c r="P8" s="10"/>
      <c r="Q8" s="152"/>
      <c r="R8" s="10"/>
      <c r="S8" s="152"/>
      <c r="T8" s="10"/>
      <c r="U8" s="152"/>
      <c r="V8" s="10"/>
      <c r="W8" s="10"/>
      <c r="X8" s="33"/>
      <c r="Y8" s="152"/>
      <c r="Z8" s="22"/>
      <c r="AA8" s="22"/>
      <c r="AB8" s="22"/>
      <c r="AC8" s="156"/>
      <c r="AD8" s="152"/>
      <c r="AE8" s="84"/>
      <c r="AF8" s="23"/>
      <c r="AG8" s="40"/>
      <c r="AH8" s="4"/>
      <c r="AI8" s="152"/>
      <c r="AJ8" s="156"/>
      <c r="AK8" s="136" t="s">
        <v>220</v>
      </c>
      <c r="AL8" s="126" t="s">
        <v>221</v>
      </c>
      <c r="AM8" s="39"/>
      <c r="AN8" s="39"/>
      <c r="AO8" s="152"/>
      <c r="AP8" s="40"/>
      <c r="AQ8" s="40"/>
      <c r="AR8" s="73" t="s">
        <v>261</v>
      </c>
      <c r="AS8" s="73" t="s">
        <v>262</v>
      </c>
      <c r="AT8" s="73" t="s">
        <v>263</v>
      </c>
      <c r="AU8" s="152"/>
      <c r="AV8" s="73" t="s">
        <v>264</v>
      </c>
      <c r="AW8" s="73" t="s">
        <v>265</v>
      </c>
      <c r="AX8" s="41"/>
      <c r="AY8" s="41"/>
      <c r="AZ8" s="41"/>
      <c r="BA8" s="152"/>
      <c r="BB8" s="20"/>
      <c r="BC8" s="35"/>
      <c r="BD8" s="25"/>
      <c r="BE8" s="35"/>
      <c r="BF8" s="152"/>
      <c r="BG8" s="35"/>
      <c r="BH8" s="108"/>
      <c r="BI8" s="108"/>
      <c r="BJ8" s="156"/>
      <c r="BK8" s="108"/>
      <c r="BL8" s="152"/>
      <c r="BM8" s="137" t="s">
        <v>216</v>
      </c>
      <c r="BN8" s="152"/>
      <c r="BO8" s="135" t="s">
        <v>211</v>
      </c>
      <c r="BP8" s="135" t="s">
        <v>217</v>
      </c>
      <c r="BQ8" s="14"/>
    </row>
    <row r="9" spans="1:112" s="27" customFormat="1" ht="399.95" customHeight="1">
      <c r="A9" s="160">
        <v>6</v>
      </c>
      <c r="B9" s="168" t="s">
        <v>20</v>
      </c>
      <c r="C9" s="9" t="s">
        <v>66</v>
      </c>
      <c r="D9" s="10">
        <f>20+15</f>
        <v>35</v>
      </c>
      <c r="E9" s="43"/>
      <c r="F9" s="11"/>
      <c r="G9" s="11"/>
      <c r="H9" s="11"/>
      <c r="I9" s="132">
        <v>35</v>
      </c>
      <c r="J9" s="10" t="s">
        <v>239</v>
      </c>
      <c r="K9" s="10"/>
      <c r="L9" s="152"/>
      <c r="M9" s="10"/>
      <c r="N9" s="10"/>
      <c r="O9" s="152"/>
      <c r="P9" s="10"/>
      <c r="Q9" s="152"/>
      <c r="R9" s="10"/>
      <c r="S9" s="152"/>
      <c r="T9" s="10"/>
      <c r="U9" s="152"/>
      <c r="V9" s="10"/>
      <c r="W9" s="10"/>
      <c r="X9" s="73" t="s">
        <v>95</v>
      </c>
      <c r="Y9" s="152"/>
      <c r="Z9" s="23"/>
      <c r="AA9" s="74" t="s">
        <v>76</v>
      </c>
      <c r="AB9" s="91" t="s">
        <v>224</v>
      </c>
      <c r="AC9" s="156"/>
      <c r="AD9" s="152"/>
      <c r="AE9" s="13"/>
      <c r="AF9" s="53"/>
      <c r="AG9" s="91" t="s">
        <v>225</v>
      </c>
      <c r="AH9" s="23"/>
      <c r="AI9" s="152"/>
      <c r="AJ9" s="156"/>
      <c r="AK9" s="23"/>
      <c r="AL9" s="23"/>
      <c r="AM9" s="127" t="s">
        <v>125</v>
      </c>
      <c r="AN9" s="127" t="s">
        <v>145</v>
      </c>
      <c r="AO9" s="152"/>
      <c r="AP9" s="26"/>
      <c r="AQ9" s="105" t="s">
        <v>272</v>
      </c>
      <c r="AR9" s="105" t="s">
        <v>273</v>
      </c>
      <c r="AS9" s="105" t="s">
        <v>274</v>
      </c>
      <c r="AT9" s="105" t="s">
        <v>275</v>
      </c>
      <c r="AU9" s="152"/>
      <c r="AV9" s="105" t="s">
        <v>277</v>
      </c>
      <c r="AW9" s="105" t="s">
        <v>276</v>
      </c>
      <c r="AX9" s="13"/>
      <c r="AY9" s="155" t="s">
        <v>278</v>
      </c>
      <c r="AZ9" s="93" t="s">
        <v>279</v>
      </c>
      <c r="BA9" s="152"/>
      <c r="BB9" s="13"/>
      <c r="BC9" s="155" t="s">
        <v>280</v>
      </c>
      <c r="BD9" s="155" t="s">
        <v>281</v>
      </c>
      <c r="BE9" s="41"/>
      <c r="BF9" s="152"/>
      <c r="BG9" s="41"/>
      <c r="BH9" s="41"/>
      <c r="BI9" s="13"/>
      <c r="BJ9" s="156"/>
      <c r="BK9" s="13"/>
      <c r="BL9" s="152"/>
      <c r="BM9" s="41"/>
      <c r="BN9" s="152"/>
      <c r="BO9" s="114" t="s">
        <v>74</v>
      </c>
      <c r="BP9" s="182"/>
    </row>
    <row r="10" spans="1:112" s="27" customFormat="1" ht="399.95" customHeight="1">
      <c r="A10" s="161">
        <v>7</v>
      </c>
      <c r="B10" s="171" t="s">
        <v>62</v>
      </c>
      <c r="C10" s="9" t="s">
        <v>67</v>
      </c>
      <c r="D10" s="10">
        <v>12</v>
      </c>
      <c r="E10" s="36" t="s">
        <v>36</v>
      </c>
      <c r="F10" s="11"/>
      <c r="G10" s="11"/>
      <c r="H10" s="11"/>
      <c r="I10" s="132">
        <v>13</v>
      </c>
      <c r="J10" s="10" t="s">
        <v>238</v>
      </c>
      <c r="K10" s="10"/>
      <c r="L10" s="152"/>
      <c r="M10" s="10"/>
      <c r="N10" s="108"/>
      <c r="O10" s="152"/>
      <c r="P10" s="92" t="s">
        <v>249</v>
      </c>
      <c r="Q10" s="152"/>
      <c r="R10" s="21"/>
      <c r="S10" s="152"/>
      <c r="T10" s="10"/>
      <c r="U10" s="152"/>
      <c r="V10" s="10"/>
      <c r="W10" s="73" t="s">
        <v>97</v>
      </c>
      <c r="X10" s="73" t="s">
        <v>94</v>
      </c>
      <c r="Y10" s="152"/>
      <c r="Z10" s="23"/>
      <c r="AA10" s="23"/>
      <c r="AB10" s="23"/>
      <c r="AC10" s="156"/>
      <c r="AD10" s="152"/>
      <c r="AE10" s="117"/>
      <c r="AF10" s="108"/>
      <c r="AG10" s="117"/>
      <c r="AH10" s="117"/>
      <c r="AI10" s="152"/>
      <c r="AJ10" s="156"/>
      <c r="AK10" s="128" t="s">
        <v>128</v>
      </c>
      <c r="AL10" s="126" t="s">
        <v>129</v>
      </c>
      <c r="AM10" s="127" t="s">
        <v>126</v>
      </c>
      <c r="AN10" s="23"/>
      <c r="AO10" s="152"/>
      <c r="AP10" s="85"/>
      <c r="AQ10" s="105" t="s">
        <v>181</v>
      </c>
      <c r="AR10" s="105" t="s">
        <v>181</v>
      </c>
      <c r="AS10" s="105" t="s">
        <v>182</v>
      </c>
      <c r="AT10" s="26"/>
      <c r="AU10" s="152"/>
      <c r="AV10" s="23"/>
      <c r="AW10" s="26"/>
      <c r="AX10" s="26"/>
      <c r="AY10" s="13"/>
      <c r="AZ10" s="13"/>
      <c r="BA10" s="152"/>
      <c r="BB10" s="13"/>
      <c r="BC10" s="13"/>
      <c r="BD10" s="13"/>
      <c r="BE10" s="13"/>
      <c r="BF10" s="152"/>
      <c r="BG10" s="13"/>
      <c r="BH10" s="21"/>
      <c r="BI10" s="13"/>
      <c r="BJ10" s="156"/>
      <c r="BK10" s="13"/>
      <c r="BL10" s="152"/>
      <c r="BM10" s="21"/>
      <c r="BN10" s="152"/>
      <c r="BO10" s="25"/>
      <c r="BP10" s="182"/>
    </row>
    <row r="11" spans="1:112" s="15" customFormat="1" ht="399.95" customHeight="1">
      <c r="A11" s="160">
        <v>8</v>
      </c>
      <c r="B11" s="168" t="s">
        <v>45</v>
      </c>
      <c r="C11" s="9" t="s">
        <v>66</v>
      </c>
      <c r="D11" s="10">
        <v>6</v>
      </c>
      <c r="E11" s="16"/>
      <c r="F11" s="16"/>
      <c r="G11" s="16"/>
      <c r="H11" s="16"/>
      <c r="I11" s="132">
        <v>6</v>
      </c>
      <c r="J11" s="10" t="s">
        <v>44</v>
      </c>
      <c r="K11" s="10"/>
      <c r="L11" s="152"/>
      <c r="M11" s="10"/>
      <c r="N11" s="10"/>
      <c r="O11" s="152"/>
      <c r="P11" s="10"/>
      <c r="Q11" s="152"/>
      <c r="R11" s="10"/>
      <c r="S11" s="152"/>
      <c r="T11" s="10"/>
      <c r="U11" s="152"/>
      <c r="V11" s="74" t="s">
        <v>92</v>
      </c>
      <c r="W11" s="74" t="s">
        <v>93</v>
      </c>
      <c r="X11" s="23"/>
      <c r="Y11" s="152"/>
      <c r="Z11" s="23"/>
      <c r="AA11" s="74" t="s">
        <v>76</v>
      </c>
      <c r="AB11" s="24"/>
      <c r="AC11" s="156"/>
      <c r="AD11" s="152"/>
      <c r="AE11" s="23"/>
      <c r="AF11" s="26"/>
      <c r="AG11" s="23"/>
      <c r="AH11" s="23"/>
      <c r="AI11" s="152"/>
      <c r="AJ11" s="156"/>
      <c r="AK11" s="23"/>
      <c r="AL11" s="23"/>
      <c r="AM11" s="127" t="s">
        <v>126</v>
      </c>
      <c r="AN11" s="23"/>
      <c r="AO11" s="152"/>
      <c r="AP11" s="91" t="s">
        <v>173</v>
      </c>
      <c r="AQ11" s="23"/>
      <c r="AR11" s="91" t="s">
        <v>172</v>
      </c>
      <c r="AS11" s="23"/>
      <c r="AT11" s="129" t="s">
        <v>49</v>
      </c>
      <c r="AU11" s="152"/>
      <c r="AV11" s="113" t="s">
        <v>171</v>
      </c>
      <c r="AW11" s="113" t="s">
        <v>184</v>
      </c>
      <c r="AX11" s="113" t="s">
        <v>185</v>
      </c>
      <c r="AY11" s="113" t="s">
        <v>197</v>
      </c>
      <c r="AZ11" s="130"/>
      <c r="BA11" s="152"/>
      <c r="BB11" s="44"/>
      <c r="BC11" s="13"/>
      <c r="BD11" s="13"/>
      <c r="BE11" s="13"/>
      <c r="BF11" s="152"/>
      <c r="BG11" s="13"/>
      <c r="BH11" s="21"/>
      <c r="BI11" s="13"/>
      <c r="BJ11" s="156"/>
      <c r="BK11" s="13"/>
      <c r="BL11" s="152"/>
      <c r="BM11" s="21"/>
      <c r="BN11" s="152"/>
      <c r="BO11" s="25"/>
      <c r="BP11" s="25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112" s="48" customFormat="1" ht="399.95" customHeight="1">
      <c r="A12" s="159">
        <v>9</v>
      </c>
      <c r="B12" s="172" t="s">
        <v>21</v>
      </c>
      <c r="C12" s="9" t="s">
        <v>73</v>
      </c>
      <c r="D12" s="10">
        <f>19+15+14+19+16</f>
        <v>83</v>
      </c>
      <c r="E12" s="11"/>
      <c r="F12" s="45"/>
      <c r="G12" s="10">
        <v>5</v>
      </c>
      <c r="H12" s="10">
        <v>13</v>
      </c>
      <c r="I12" s="132">
        <f>D12+G12+H12</f>
        <v>101</v>
      </c>
      <c r="J12" s="10" t="s">
        <v>244</v>
      </c>
      <c r="K12" s="10"/>
      <c r="L12" s="152"/>
      <c r="M12" s="10"/>
      <c r="N12" s="10"/>
      <c r="O12" s="152"/>
      <c r="P12" s="10"/>
      <c r="Q12" s="152"/>
      <c r="R12" s="10"/>
      <c r="S12" s="152"/>
      <c r="T12" s="96" t="s">
        <v>250</v>
      </c>
      <c r="U12" s="152"/>
      <c r="V12" s="10"/>
      <c r="W12" s="10"/>
      <c r="X12" s="73" t="s">
        <v>102</v>
      </c>
      <c r="Y12" s="152"/>
      <c r="Z12" s="89" t="s">
        <v>223</v>
      </c>
      <c r="AA12" s="74" t="s">
        <v>76</v>
      </c>
      <c r="AB12" s="78" t="s">
        <v>101</v>
      </c>
      <c r="AC12" s="156"/>
      <c r="AD12" s="152"/>
      <c r="AE12" s="52"/>
      <c r="AF12" s="82"/>
      <c r="AG12" s="52"/>
      <c r="AH12" s="23"/>
      <c r="AI12" s="152"/>
      <c r="AJ12" s="156"/>
      <c r="AK12" s="103" t="s">
        <v>130</v>
      </c>
      <c r="AL12" s="21"/>
      <c r="AM12" s="20"/>
      <c r="AN12" s="123" t="s">
        <v>146</v>
      </c>
      <c r="AO12" s="152"/>
      <c r="AP12" s="155" t="s">
        <v>282</v>
      </c>
      <c r="AQ12" s="155" t="s">
        <v>283</v>
      </c>
      <c r="AR12" s="13"/>
      <c r="AS12" s="13"/>
      <c r="AT12" s="7"/>
      <c r="AU12" s="152"/>
      <c r="AV12" s="7"/>
      <c r="AW12" s="1"/>
      <c r="AX12" s="2"/>
      <c r="AY12" s="13"/>
      <c r="AZ12" s="13"/>
      <c r="BA12" s="152"/>
      <c r="BB12" s="13"/>
      <c r="BC12" s="140"/>
      <c r="BD12" s="41"/>
      <c r="BE12" s="142"/>
      <c r="BF12" s="152"/>
      <c r="BG12" s="142"/>
      <c r="BH12" s="142"/>
      <c r="BI12" s="140"/>
      <c r="BJ12" s="156"/>
      <c r="BK12" s="142"/>
      <c r="BL12" s="152"/>
      <c r="BM12" s="13"/>
      <c r="BN12" s="152"/>
      <c r="BO12" s="13"/>
      <c r="BP12" s="13"/>
      <c r="BQ12" s="46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</row>
    <row r="13" spans="1:112" s="49" customFormat="1" ht="399.95" customHeight="1">
      <c r="A13" s="159">
        <v>10</v>
      </c>
      <c r="B13" s="172" t="s">
        <v>39</v>
      </c>
      <c r="C13" s="9" t="s">
        <v>73</v>
      </c>
      <c r="D13" s="10">
        <v>22</v>
      </c>
      <c r="E13" s="11"/>
      <c r="F13" s="11"/>
      <c r="G13" s="11"/>
      <c r="H13" s="11"/>
      <c r="I13" s="132">
        <v>22</v>
      </c>
      <c r="J13" s="10" t="s">
        <v>243</v>
      </c>
      <c r="K13" s="10"/>
      <c r="L13" s="152"/>
      <c r="M13" s="10"/>
      <c r="N13" s="10"/>
      <c r="O13" s="152"/>
      <c r="P13" s="10"/>
      <c r="Q13" s="152"/>
      <c r="R13" s="10"/>
      <c r="S13" s="152"/>
      <c r="T13" s="10"/>
      <c r="U13" s="152"/>
      <c r="V13" s="10"/>
      <c r="W13" s="10"/>
      <c r="X13" s="131" t="s">
        <v>86</v>
      </c>
      <c r="Y13" s="152"/>
      <c r="Z13" s="76" t="s">
        <v>266</v>
      </c>
      <c r="AA13" s="74" t="s">
        <v>76</v>
      </c>
      <c r="AB13" s="131" t="s">
        <v>85</v>
      </c>
      <c r="AC13" s="156"/>
      <c r="AD13" s="152"/>
      <c r="AE13" s="66" t="s">
        <v>53</v>
      </c>
      <c r="AF13" s="13"/>
      <c r="AG13" s="1"/>
      <c r="AH13" s="116"/>
      <c r="AI13" s="152"/>
      <c r="AJ13" s="156"/>
      <c r="AK13" s="116"/>
      <c r="AL13" s="127" t="s">
        <v>218</v>
      </c>
      <c r="AM13" s="68"/>
      <c r="AN13" s="123" t="s">
        <v>147</v>
      </c>
      <c r="AO13" s="152"/>
      <c r="AP13" s="99"/>
      <c r="AQ13" s="1"/>
      <c r="AR13" s="1"/>
      <c r="AS13" s="7"/>
      <c r="AT13" s="7"/>
      <c r="AU13" s="152"/>
      <c r="AV13" s="7"/>
      <c r="AW13" s="1"/>
      <c r="AX13" s="1"/>
      <c r="AY13" s="13"/>
      <c r="AZ13" s="13"/>
      <c r="BA13" s="152"/>
      <c r="BB13" s="13"/>
      <c r="BC13" s="13"/>
      <c r="BD13" s="140"/>
      <c r="BE13" s="142"/>
      <c r="BF13" s="152"/>
      <c r="BG13" s="142"/>
      <c r="BH13" s="142"/>
      <c r="BI13" s="140"/>
      <c r="BJ13" s="156"/>
      <c r="BK13" s="142"/>
      <c r="BL13" s="152"/>
      <c r="BM13" s="13"/>
      <c r="BN13" s="152"/>
      <c r="BO13" s="13"/>
      <c r="BP13" s="13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</row>
    <row r="14" spans="1:112" s="49" customFormat="1" ht="399.95" customHeight="1">
      <c r="A14" s="160">
        <v>11</v>
      </c>
      <c r="B14" s="168" t="s">
        <v>22</v>
      </c>
      <c r="C14" s="50" t="s">
        <v>66</v>
      </c>
      <c r="D14" s="10">
        <v>20</v>
      </c>
      <c r="E14" s="11"/>
      <c r="F14" s="11"/>
      <c r="G14" s="11"/>
      <c r="H14" s="11"/>
      <c r="I14" s="132">
        <v>20</v>
      </c>
      <c r="J14" s="10" t="s">
        <v>229</v>
      </c>
      <c r="K14" s="10"/>
      <c r="L14" s="152"/>
      <c r="M14" s="10"/>
      <c r="N14" s="10"/>
      <c r="O14" s="152"/>
      <c r="P14" s="10"/>
      <c r="Q14" s="152"/>
      <c r="R14" s="10"/>
      <c r="S14" s="152"/>
      <c r="T14" s="10"/>
      <c r="U14" s="152"/>
      <c r="V14" s="73" t="s">
        <v>87</v>
      </c>
      <c r="W14" s="10"/>
      <c r="X14" s="17"/>
      <c r="Y14" s="152"/>
      <c r="Z14" s="23"/>
      <c r="AA14" s="74" t="s">
        <v>76</v>
      </c>
      <c r="AB14" s="13" t="s">
        <v>259</v>
      </c>
      <c r="AC14" s="156"/>
      <c r="AD14" s="152"/>
      <c r="AE14" s="13"/>
      <c r="AF14" s="21"/>
      <c r="AG14" s="13"/>
      <c r="AH14" s="83" t="s">
        <v>51</v>
      </c>
      <c r="AI14" s="152"/>
      <c r="AJ14" s="156"/>
      <c r="AK14" s="13"/>
      <c r="AL14" s="13"/>
      <c r="AM14" s="127" t="s">
        <v>127</v>
      </c>
      <c r="AN14" s="127" t="s">
        <v>148</v>
      </c>
      <c r="AO14" s="152"/>
      <c r="AP14" s="13"/>
      <c r="AQ14" s="13"/>
      <c r="AR14" s="13"/>
      <c r="AS14" s="13"/>
      <c r="AT14" s="13"/>
      <c r="AU14" s="152"/>
      <c r="AV14" s="21"/>
      <c r="AW14" s="90" t="s">
        <v>186</v>
      </c>
      <c r="AX14" s="90" t="s">
        <v>187</v>
      </c>
      <c r="AY14" s="90" t="s">
        <v>188</v>
      </c>
      <c r="AZ14" s="90" t="s">
        <v>188</v>
      </c>
      <c r="BA14" s="152"/>
      <c r="BB14" s="21"/>
      <c r="BC14" s="21"/>
      <c r="BD14" s="25"/>
      <c r="BE14" s="21"/>
      <c r="BF14" s="152"/>
      <c r="BG14" s="21"/>
      <c r="BH14" s="21"/>
      <c r="BI14" s="13"/>
      <c r="BJ14" s="156"/>
      <c r="BK14" s="13"/>
      <c r="BL14" s="152"/>
      <c r="BM14" s="25"/>
      <c r="BN14" s="152"/>
      <c r="BO14" s="13"/>
      <c r="BP14" s="13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</row>
    <row r="15" spans="1:112" s="51" customFormat="1" ht="399.95" customHeight="1">
      <c r="A15" s="160">
        <v>12</v>
      </c>
      <c r="B15" s="168" t="s">
        <v>23</v>
      </c>
      <c r="C15" s="50" t="s">
        <v>66</v>
      </c>
      <c r="D15" s="10">
        <v>12</v>
      </c>
      <c r="E15" s="11"/>
      <c r="F15" s="11"/>
      <c r="G15" s="11"/>
      <c r="H15" s="11"/>
      <c r="I15" s="132">
        <v>12</v>
      </c>
      <c r="J15" s="10" t="s">
        <v>33</v>
      </c>
      <c r="K15" s="10"/>
      <c r="L15" s="152"/>
      <c r="M15" s="10"/>
      <c r="N15" s="10"/>
      <c r="O15" s="152"/>
      <c r="P15" s="10"/>
      <c r="Q15" s="152"/>
      <c r="R15" s="10"/>
      <c r="S15" s="152"/>
      <c r="T15" s="10"/>
      <c r="U15" s="152"/>
      <c r="V15" s="74" t="s">
        <v>88</v>
      </c>
      <c r="W15" s="10"/>
      <c r="X15" s="17"/>
      <c r="Y15" s="152"/>
      <c r="Z15" s="23"/>
      <c r="AA15" s="74" t="s">
        <v>76</v>
      </c>
      <c r="AB15" s="52" t="s">
        <v>260</v>
      </c>
      <c r="AC15" s="156"/>
      <c r="AD15" s="152"/>
      <c r="AE15" s="13"/>
      <c r="AF15" s="20"/>
      <c r="AG15" s="13"/>
      <c r="AH15" s="13"/>
      <c r="AI15" s="152"/>
      <c r="AJ15" s="156"/>
      <c r="AK15" s="13"/>
      <c r="AL15" s="13"/>
      <c r="AM15" s="127" t="s">
        <v>125</v>
      </c>
      <c r="AN15" s="87" t="s">
        <v>52</v>
      </c>
      <c r="AO15" s="152"/>
      <c r="AP15" s="13"/>
      <c r="AQ15" s="13"/>
      <c r="AR15" s="13"/>
      <c r="AS15" s="13"/>
      <c r="AT15" s="13"/>
      <c r="AU15" s="152"/>
      <c r="AV15" s="13"/>
      <c r="AW15" s="13"/>
      <c r="AX15" s="20"/>
      <c r="AY15" s="20"/>
      <c r="AZ15" s="21"/>
      <c r="BA15" s="152"/>
      <c r="BB15" s="90" t="s">
        <v>198</v>
      </c>
      <c r="BC15" s="90" t="s">
        <v>199</v>
      </c>
      <c r="BD15" s="90" t="s">
        <v>201</v>
      </c>
      <c r="BE15" s="90" t="s">
        <v>200</v>
      </c>
      <c r="BF15" s="152"/>
      <c r="BG15" s="21"/>
      <c r="BH15" s="13"/>
      <c r="BI15" s="13"/>
      <c r="BJ15" s="156"/>
      <c r="BK15" s="13"/>
      <c r="BL15" s="152"/>
      <c r="BM15" s="21"/>
      <c r="BN15" s="152"/>
      <c r="BO15" s="13"/>
      <c r="BP15" s="13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</row>
    <row r="16" spans="1:112" s="51" customFormat="1" ht="399.95" customHeight="1">
      <c r="A16" s="160">
        <v>13</v>
      </c>
      <c r="B16" s="168" t="s">
        <v>58</v>
      </c>
      <c r="C16" s="50" t="s">
        <v>66</v>
      </c>
      <c r="D16" s="10">
        <v>10</v>
      </c>
      <c r="E16" s="11"/>
      <c r="F16" s="11"/>
      <c r="G16" s="11"/>
      <c r="H16" s="11"/>
      <c r="I16" s="132">
        <v>10</v>
      </c>
      <c r="J16" s="10" t="s">
        <v>229</v>
      </c>
      <c r="K16" s="10"/>
      <c r="L16" s="152"/>
      <c r="M16" s="10"/>
      <c r="N16" s="10"/>
      <c r="O16" s="152"/>
      <c r="P16" s="10"/>
      <c r="Q16" s="152"/>
      <c r="R16" s="10"/>
      <c r="S16" s="152"/>
      <c r="T16" s="10"/>
      <c r="U16" s="152"/>
      <c r="V16" s="10"/>
      <c r="W16" s="10"/>
      <c r="X16" s="13"/>
      <c r="Y16" s="152"/>
      <c r="Z16" s="23"/>
      <c r="AA16" s="74" t="s">
        <v>106</v>
      </c>
      <c r="AB16" s="73" t="s">
        <v>107</v>
      </c>
      <c r="AC16" s="156"/>
      <c r="AD16" s="152"/>
      <c r="AE16" s="13"/>
      <c r="AF16" s="20"/>
      <c r="AG16" s="13"/>
      <c r="AH16" s="13"/>
      <c r="AI16" s="152"/>
      <c r="AJ16" s="156"/>
      <c r="AK16" s="118" t="s">
        <v>219</v>
      </c>
      <c r="AL16" s="13"/>
      <c r="AM16" s="13"/>
      <c r="AN16" s="87" t="s">
        <v>52</v>
      </c>
      <c r="AO16" s="152"/>
      <c r="AP16" s="13"/>
      <c r="AQ16" s="13"/>
      <c r="AR16" s="13"/>
      <c r="AS16" s="13"/>
      <c r="AT16" s="13"/>
      <c r="AU16" s="152"/>
      <c r="AV16" s="13"/>
      <c r="AW16" s="21"/>
      <c r="AX16" s="90" t="s">
        <v>191</v>
      </c>
      <c r="AY16" s="90" t="s">
        <v>190</v>
      </c>
      <c r="AZ16" s="21"/>
      <c r="BA16" s="152"/>
      <c r="BB16" s="20"/>
      <c r="BC16" s="20"/>
      <c r="BD16" s="20"/>
      <c r="BE16" s="21"/>
      <c r="BF16" s="152"/>
      <c r="BG16" s="21"/>
      <c r="BH16" s="13"/>
      <c r="BI16" s="13"/>
      <c r="BJ16" s="156"/>
      <c r="BK16" s="13"/>
      <c r="BL16" s="152"/>
      <c r="BM16" s="21"/>
      <c r="BN16" s="152"/>
      <c r="BO16" s="13"/>
      <c r="BP16" s="13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</row>
    <row r="17" spans="1:112" s="51" customFormat="1" ht="399.95" customHeight="1">
      <c r="A17" s="160">
        <v>14</v>
      </c>
      <c r="B17" s="168" t="s">
        <v>59</v>
      </c>
      <c r="C17" s="50" t="s">
        <v>66</v>
      </c>
      <c r="D17" s="10">
        <v>9</v>
      </c>
      <c r="E17" s="45" t="s">
        <v>34</v>
      </c>
      <c r="F17" s="11"/>
      <c r="G17" s="11"/>
      <c r="H17" s="11"/>
      <c r="I17" s="132">
        <v>10</v>
      </c>
      <c r="J17" s="10" t="s">
        <v>242</v>
      </c>
      <c r="K17" s="10"/>
      <c r="L17" s="152"/>
      <c r="M17" s="10"/>
      <c r="N17" s="10"/>
      <c r="O17" s="152"/>
      <c r="P17" s="10"/>
      <c r="Q17" s="152"/>
      <c r="R17" s="10"/>
      <c r="S17" s="152"/>
      <c r="T17" s="10"/>
      <c r="U17" s="152"/>
      <c r="V17" s="10"/>
      <c r="W17" s="73" t="s">
        <v>105</v>
      </c>
      <c r="X17" s="73" t="s">
        <v>254</v>
      </c>
      <c r="Y17" s="152"/>
      <c r="Z17" s="23"/>
      <c r="AA17" s="74" t="s">
        <v>106</v>
      </c>
      <c r="AB17" s="13"/>
      <c r="AC17" s="156"/>
      <c r="AD17" s="152"/>
      <c r="AE17" s="13"/>
      <c r="AF17" s="20"/>
      <c r="AG17" s="13"/>
      <c r="AH17" s="13"/>
      <c r="AI17" s="152"/>
      <c r="AJ17" s="156"/>
      <c r="AK17" s="103" t="s">
        <v>131</v>
      </c>
      <c r="AL17" s="13"/>
      <c r="AM17" s="13"/>
      <c r="AN17" s="127" t="s">
        <v>253</v>
      </c>
      <c r="AO17" s="152"/>
      <c r="AP17" s="146" t="s">
        <v>252</v>
      </c>
      <c r="AQ17" s="13"/>
      <c r="AR17" s="13"/>
      <c r="AS17" s="155" t="s">
        <v>183</v>
      </c>
      <c r="AT17" s="13" t="s">
        <v>255</v>
      </c>
      <c r="AU17" s="152"/>
      <c r="AV17" s="13"/>
      <c r="AW17" s="90" t="s">
        <v>189</v>
      </c>
      <c r="AX17" s="21"/>
      <c r="AY17" s="21"/>
      <c r="AZ17" s="21"/>
      <c r="BA17" s="152"/>
      <c r="BB17" s="21"/>
      <c r="BC17" s="21"/>
      <c r="BD17" s="21"/>
      <c r="BE17" s="21"/>
      <c r="BF17" s="152"/>
      <c r="BG17" s="21"/>
      <c r="BH17" s="155" t="s">
        <v>195</v>
      </c>
      <c r="BI17" s="155" t="s">
        <v>196</v>
      </c>
      <c r="BJ17" s="156"/>
      <c r="BK17" s="13"/>
      <c r="BL17" s="152"/>
      <c r="BM17" s="21"/>
      <c r="BN17" s="152"/>
      <c r="BO17" s="13"/>
      <c r="BP17" s="13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</row>
    <row r="18" spans="1:112" s="51" customFormat="1" ht="399.95" customHeight="1">
      <c r="A18" s="159">
        <v>15</v>
      </c>
      <c r="B18" s="167" t="s">
        <v>31</v>
      </c>
      <c r="C18" s="50" t="s">
        <v>73</v>
      </c>
      <c r="D18" s="10">
        <f>15+13+20</f>
        <v>48</v>
      </c>
      <c r="E18" s="10" t="s">
        <v>57</v>
      </c>
      <c r="F18" s="11"/>
      <c r="G18" s="11"/>
      <c r="H18" s="11"/>
      <c r="I18" s="132">
        <f>D18+3</f>
        <v>51</v>
      </c>
      <c r="J18" s="10" t="s">
        <v>241</v>
      </c>
      <c r="K18" s="10"/>
      <c r="L18" s="152"/>
      <c r="M18" s="10"/>
      <c r="N18" s="10"/>
      <c r="O18" s="152"/>
      <c r="P18" s="10"/>
      <c r="Q18" s="152"/>
      <c r="R18" s="10"/>
      <c r="S18" s="152"/>
      <c r="T18" s="10"/>
      <c r="U18" s="152"/>
      <c r="V18" s="10"/>
      <c r="W18" s="10"/>
      <c r="X18" s="77" t="s">
        <v>89</v>
      </c>
      <c r="Y18" s="152"/>
      <c r="Z18" s="76" t="s">
        <v>267</v>
      </c>
      <c r="AA18" s="74" t="s">
        <v>76</v>
      </c>
      <c r="AB18" s="73" t="s">
        <v>84</v>
      </c>
      <c r="AC18" s="156"/>
      <c r="AD18" s="152"/>
      <c r="AE18" s="13"/>
      <c r="AF18" s="82"/>
      <c r="AG18" s="13"/>
      <c r="AH18" s="3"/>
      <c r="AI18" s="152"/>
      <c r="AJ18" s="156"/>
      <c r="AK18" s="13"/>
      <c r="AL18" s="21"/>
      <c r="AM18" s="127" t="s">
        <v>125</v>
      </c>
      <c r="AN18" s="123" t="s">
        <v>143</v>
      </c>
      <c r="AO18" s="152"/>
      <c r="AP18" s="155" t="s">
        <v>214</v>
      </c>
      <c r="AQ18" s="155" t="s">
        <v>251</v>
      </c>
      <c r="AR18" s="99"/>
      <c r="AS18" s="13"/>
      <c r="AT18" s="13"/>
      <c r="AU18" s="152"/>
      <c r="AV18" s="13"/>
      <c r="AW18" s="13"/>
      <c r="AX18" s="13"/>
      <c r="AY18" s="21"/>
      <c r="AZ18" s="21"/>
      <c r="BA18" s="152"/>
      <c r="BB18" s="13"/>
      <c r="BC18" s="140"/>
      <c r="BD18" s="140"/>
      <c r="BE18" s="142"/>
      <c r="BF18" s="152"/>
      <c r="BG18" s="142"/>
      <c r="BH18" s="142"/>
      <c r="BI18" s="140"/>
      <c r="BJ18" s="156"/>
      <c r="BK18" s="142"/>
      <c r="BL18" s="152"/>
      <c r="BM18" s="13"/>
      <c r="BN18" s="152"/>
      <c r="BO18" s="13"/>
      <c r="BP18" s="13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</row>
    <row r="19" spans="1:112" s="51" customFormat="1" ht="399.95" customHeight="1">
      <c r="A19" s="159">
        <v>16</v>
      </c>
      <c r="B19" s="167" t="s">
        <v>24</v>
      </c>
      <c r="C19" s="9" t="s">
        <v>73</v>
      </c>
      <c r="D19" s="10">
        <v>7</v>
      </c>
      <c r="E19" s="11"/>
      <c r="F19" s="11"/>
      <c r="G19" s="11"/>
      <c r="H19" s="11"/>
      <c r="I19" s="132">
        <v>7</v>
      </c>
      <c r="J19" s="10" t="s">
        <v>233</v>
      </c>
      <c r="K19" s="10"/>
      <c r="L19" s="152"/>
      <c r="M19" s="10"/>
      <c r="N19" s="10"/>
      <c r="O19" s="152"/>
      <c r="P19" s="10"/>
      <c r="Q19" s="152"/>
      <c r="R19" s="10"/>
      <c r="S19" s="152"/>
      <c r="T19" s="10"/>
      <c r="U19" s="152"/>
      <c r="V19" s="10"/>
      <c r="W19" s="10"/>
      <c r="X19" s="73" t="s">
        <v>108</v>
      </c>
      <c r="Y19" s="152"/>
      <c r="Z19" s="73" t="s">
        <v>118</v>
      </c>
      <c r="AA19" s="76" t="s">
        <v>299</v>
      </c>
      <c r="AB19" s="78" t="s">
        <v>111</v>
      </c>
      <c r="AC19" s="156"/>
      <c r="AD19" s="152"/>
      <c r="AE19" s="155" t="s">
        <v>119</v>
      </c>
      <c r="AF19" s="52"/>
      <c r="AG19" s="52"/>
      <c r="AH19" s="65"/>
      <c r="AI19" s="152"/>
      <c r="AJ19" s="156"/>
      <c r="AK19" s="104" t="s">
        <v>137</v>
      </c>
      <c r="AL19" s="20"/>
      <c r="AM19" s="20"/>
      <c r="AN19" s="13"/>
      <c r="AO19" s="152"/>
      <c r="AP19" s="155" t="s">
        <v>169</v>
      </c>
      <c r="AQ19" s="155" t="s">
        <v>168</v>
      </c>
      <c r="AR19" s="20"/>
      <c r="AS19" s="20"/>
      <c r="AT19" s="53"/>
      <c r="AU19" s="152"/>
      <c r="AV19" s="104" t="s">
        <v>202</v>
      </c>
      <c r="AW19" s="20"/>
      <c r="AX19" s="13"/>
      <c r="AY19" s="13"/>
      <c r="AZ19" s="13"/>
      <c r="BA19" s="152"/>
      <c r="BB19" s="13"/>
      <c r="BC19" s="140"/>
      <c r="BD19" s="41"/>
      <c r="BE19" s="142"/>
      <c r="BF19" s="152"/>
      <c r="BG19" s="142"/>
      <c r="BH19" s="142"/>
      <c r="BI19" s="140"/>
      <c r="BJ19" s="156"/>
      <c r="BK19" s="142"/>
      <c r="BL19" s="152"/>
      <c r="BM19" s="18"/>
      <c r="BN19" s="152"/>
      <c r="BO19" s="18"/>
      <c r="BP19" s="18"/>
      <c r="BQ19" s="46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</row>
    <row r="20" spans="1:112" s="15" customFormat="1" ht="399.95" customHeight="1">
      <c r="A20" s="159">
        <v>17</v>
      </c>
      <c r="B20" s="167" t="s">
        <v>25</v>
      </c>
      <c r="C20" s="9" t="s">
        <v>73</v>
      </c>
      <c r="D20" s="10">
        <v>17</v>
      </c>
      <c r="E20" s="11"/>
      <c r="F20" s="11"/>
      <c r="G20" s="11"/>
      <c r="H20" s="11"/>
      <c r="I20" s="132">
        <v>17</v>
      </c>
      <c r="J20" s="10" t="s">
        <v>233</v>
      </c>
      <c r="K20" s="132"/>
      <c r="L20" s="154"/>
      <c r="M20" s="132"/>
      <c r="N20" s="132"/>
      <c r="O20" s="154"/>
      <c r="P20" s="132"/>
      <c r="Q20" s="154"/>
      <c r="R20" s="132"/>
      <c r="S20" s="154"/>
      <c r="T20" s="132"/>
      <c r="U20" s="154"/>
      <c r="V20" s="132"/>
      <c r="W20" s="132"/>
      <c r="X20" s="73" t="s">
        <v>91</v>
      </c>
      <c r="Y20" s="154"/>
      <c r="Z20" s="73" t="s">
        <v>117</v>
      </c>
      <c r="AA20" s="76" t="s">
        <v>298</v>
      </c>
      <c r="AB20" s="78" t="s">
        <v>83</v>
      </c>
      <c r="AC20" s="158"/>
      <c r="AD20" s="154"/>
      <c r="AE20" s="155" t="s">
        <v>120</v>
      </c>
      <c r="AF20" s="155" t="s">
        <v>121</v>
      </c>
      <c r="AG20" s="155" t="s">
        <v>121</v>
      </c>
      <c r="AH20" s="65"/>
      <c r="AI20" s="154"/>
      <c r="AJ20" s="158"/>
      <c r="AK20" s="104" t="s">
        <v>138</v>
      </c>
      <c r="AL20" s="155" t="s">
        <v>139</v>
      </c>
      <c r="AM20" s="155" t="s">
        <v>140</v>
      </c>
      <c r="AN20" s="155" t="s">
        <v>149</v>
      </c>
      <c r="AO20" s="154"/>
      <c r="AP20" s="13"/>
      <c r="AQ20" s="94"/>
      <c r="AR20" s="94"/>
      <c r="AS20" s="94"/>
      <c r="AT20" s="53"/>
      <c r="AU20" s="154"/>
      <c r="AV20" s="104" t="s">
        <v>203</v>
      </c>
      <c r="AW20" s="103" t="s">
        <v>204</v>
      </c>
      <c r="AX20" s="94"/>
      <c r="AY20" s="13"/>
      <c r="AZ20" s="13"/>
      <c r="BA20" s="154"/>
      <c r="BB20" s="13"/>
      <c r="BC20" s="140"/>
      <c r="BD20" s="41"/>
      <c r="BE20" s="142"/>
      <c r="BF20" s="154"/>
      <c r="BG20" s="142"/>
      <c r="BH20" s="142"/>
      <c r="BI20" s="140"/>
      <c r="BJ20" s="158"/>
      <c r="BK20" s="142"/>
      <c r="BL20" s="154"/>
      <c r="BM20" s="18"/>
      <c r="BN20" s="154"/>
      <c r="BO20" s="18"/>
      <c r="BP20" s="18"/>
      <c r="BQ20" s="47"/>
    </row>
    <row r="21" spans="1:112" s="15" customFormat="1" ht="399.95" customHeight="1">
      <c r="A21" s="159">
        <v>18</v>
      </c>
      <c r="B21" s="167" t="s">
        <v>26</v>
      </c>
      <c r="C21" s="9" t="s">
        <v>73</v>
      </c>
      <c r="D21" s="10">
        <v>10</v>
      </c>
      <c r="E21" s="11"/>
      <c r="F21" s="11"/>
      <c r="G21" s="11"/>
      <c r="H21" s="11"/>
      <c r="I21" s="132">
        <v>10</v>
      </c>
      <c r="J21" s="10" t="s">
        <v>233</v>
      </c>
      <c r="K21" s="132"/>
      <c r="L21" s="154"/>
      <c r="M21" s="132"/>
      <c r="N21" s="132"/>
      <c r="O21" s="154"/>
      <c r="P21" s="132"/>
      <c r="Q21" s="154"/>
      <c r="R21" s="132"/>
      <c r="S21" s="154"/>
      <c r="T21" s="132"/>
      <c r="U21" s="154"/>
      <c r="V21" s="132"/>
      <c r="W21" s="132"/>
      <c r="X21" s="73" t="s">
        <v>109</v>
      </c>
      <c r="Y21" s="154"/>
      <c r="Z21" s="73" t="s">
        <v>296</v>
      </c>
      <c r="AA21" s="76" t="s">
        <v>297</v>
      </c>
      <c r="AB21" s="78" t="s">
        <v>110</v>
      </c>
      <c r="AC21" s="158"/>
      <c r="AD21" s="154"/>
      <c r="AE21" s="13"/>
      <c r="AF21" s="13"/>
      <c r="AG21" s="155" t="s">
        <v>122</v>
      </c>
      <c r="AH21" s="155" t="s">
        <v>121</v>
      </c>
      <c r="AI21" s="154"/>
      <c r="AJ21" s="158"/>
      <c r="AK21" s="104" t="s">
        <v>138</v>
      </c>
      <c r="AL21" s="94"/>
      <c r="AM21" s="94"/>
      <c r="AN21" s="94"/>
      <c r="AO21" s="154"/>
      <c r="AP21" s="94"/>
      <c r="AQ21" s="20"/>
      <c r="AR21" s="155" t="s">
        <v>166</v>
      </c>
      <c r="AS21" s="155" t="s">
        <v>167</v>
      </c>
      <c r="AT21" s="155" t="s">
        <v>170</v>
      </c>
      <c r="AU21" s="154"/>
      <c r="AV21" s="104" t="s">
        <v>208</v>
      </c>
      <c r="AW21" s="20"/>
      <c r="AX21" s="13"/>
      <c r="AY21" s="13"/>
      <c r="AZ21" s="13"/>
      <c r="BA21" s="154"/>
      <c r="BB21" s="13"/>
      <c r="BC21" s="140"/>
      <c r="BD21" s="41"/>
      <c r="BE21" s="142"/>
      <c r="BF21" s="154"/>
      <c r="BG21" s="142"/>
      <c r="BH21" s="142"/>
      <c r="BI21" s="140"/>
      <c r="BJ21" s="158"/>
      <c r="BK21" s="142"/>
      <c r="BL21" s="154"/>
      <c r="BM21" s="18"/>
      <c r="BN21" s="154"/>
      <c r="BO21" s="18"/>
      <c r="BP21" s="18"/>
      <c r="BQ21" s="47"/>
    </row>
    <row r="22" spans="1:112" s="15" customFormat="1" ht="399.95" customHeight="1">
      <c r="A22" s="159">
        <v>19</v>
      </c>
      <c r="B22" s="167" t="s">
        <v>42</v>
      </c>
      <c r="C22" s="9" t="s">
        <v>73</v>
      </c>
      <c r="D22" s="10">
        <v>12</v>
      </c>
      <c r="E22" s="11"/>
      <c r="F22" s="11"/>
      <c r="G22" s="11"/>
      <c r="H22" s="11"/>
      <c r="I22" s="132">
        <f>D22+E22</f>
        <v>12</v>
      </c>
      <c r="J22" s="10" t="s">
        <v>43</v>
      </c>
      <c r="K22" s="10"/>
      <c r="L22" s="152"/>
      <c r="M22" s="10"/>
      <c r="N22" s="10"/>
      <c r="O22" s="152"/>
      <c r="P22" s="10"/>
      <c r="Q22" s="152"/>
      <c r="R22" s="10"/>
      <c r="S22" s="152"/>
      <c r="T22" s="10"/>
      <c r="U22" s="152"/>
      <c r="V22" s="10"/>
      <c r="W22" s="10"/>
      <c r="X22" s="54"/>
      <c r="Y22" s="152"/>
      <c r="Z22" s="73" t="s">
        <v>268</v>
      </c>
      <c r="AA22" s="74" t="s">
        <v>76</v>
      </c>
      <c r="AB22" s="88" t="s">
        <v>269</v>
      </c>
      <c r="AC22" s="156"/>
      <c r="AD22" s="152"/>
      <c r="AE22" s="52"/>
      <c r="AF22" s="82"/>
      <c r="AG22" s="13"/>
      <c r="AH22" s="13"/>
      <c r="AI22" s="152"/>
      <c r="AJ22" s="156"/>
      <c r="AK22" s="13"/>
      <c r="AL22" s="94"/>
      <c r="AM22" s="127" t="s">
        <v>126</v>
      </c>
      <c r="AN22" s="13"/>
      <c r="AO22" s="152"/>
      <c r="AP22" s="13"/>
      <c r="AQ22" s="52"/>
      <c r="AR22" s="13"/>
      <c r="AS22" s="13"/>
      <c r="AT22" s="13"/>
      <c r="AU22" s="152"/>
      <c r="AV22" s="53"/>
      <c r="AW22" s="53"/>
      <c r="AX22" s="13"/>
      <c r="AY22" s="13"/>
      <c r="AZ22" s="13"/>
      <c r="BA22" s="152"/>
      <c r="BB22" s="13"/>
      <c r="BC22" s="13"/>
      <c r="BD22" s="140"/>
      <c r="BE22" s="142"/>
      <c r="BF22" s="152"/>
      <c r="BG22" s="142"/>
      <c r="BH22" s="142"/>
      <c r="BI22" s="140"/>
      <c r="BJ22" s="156"/>
      <c r="BK22" s="142"/>
      <c r="BL22" s="152"/>
      <c r="BM22" s="13"/>
      <c r="BN22" s="152"/>
      <c r="BO22" s="13"/>
      <c r="BP22" s="13"/>
      <c r="BQ22" s="47"/>
    </row>
    <row r="23" spans="1:112" s="15" customFormat="1" ht="399.95" customHeight="1">
      <c r="A23" s="159">
        <v>20</v>
      </c>
      <c r="B23" s="167" t="s">
        <v>38</v>
      </c>
      <c r="C23" s="9" t="s">
        <v>73</v>
      </c>
      <c r="D23" s="10">
        <f>20+18</f>
        <v>38</v>
      </c>
      <c r="E23" s="11"/>
      <c r="F23" s="11"/>
      <c r="G23" s="10">
        <v>5</v>
      </c>
      <c r="H23" s="11"/>
      <c r="I23" s="132">
        <f>D23+G23</f>
        <v>43</v>
      </c>
      <c r="J23" s="10" t="s">
        <v>240</v>
      </c>
      <c r="K23" s="10"/>
      <c r="L23" s="152"/>
      <c r="M23" s="10"/>
      <c r="N23" s="10"/>
      <c r="O23" s="152"/>
      <c r="P23" s="10"/>
      <c r="Q23" s="152"/>
      <c r="R23" s="10"/>
      <c r="S23" s="152"/>
      <c r="T23" s="10"/>
      <c r="U23" s="152"/>
      <c r="V23" s="10"/>
      <c r="W23" s="10"/>
      <c r="X23" s="73" t="s">
        <v>82</v>
      </c>
      <c r="Y23" s="152"/>
      <c r="Z23" s="73" t="s">
        <v>79</v>
      </c>
      <c r="AA23" s="74" t="s">
        <v>76</v>
      </c>
      <c r="AB23" s="23"/>
      <c r="AC23" s="156"/>
      <c r="AD23" s="152"/>
      <c r="AE23" s="53"/>
      <c r="AF23" s="53"/>
      <c r="AG23" s="20"/>
      <c r="AH23" s="13"/>
      <c r="AI23" s="152"/>
      <c r="AJ23" s="156"/>
      <c r="AK23" s="12"/>
      <c r="AL23" s="120" t="s">
        <v>133</v>
      </c>
      <c r="AM23" s="120" t="s">
        <v>284</v>
      </c>
      <c r="AN23" s="123" t="s">
        <v>150</v>
      </c>
      <c r="AO23" s="152"/>
      <c r="AP23" s="155" t="s">
        <v>165</v>
      </c>
      <c r="AQ23" s="155" t="s">
        <v>164</v>
      </c>
      <c r="AR23" s="99"/>
      <c r="AS23" s="7"/>
      <c r="AT23" s="7"/>
      <c r="AU23" s="152"/>
      <c r="AV23" s="7"/>
      <c r="AW23" s="52"/>
      <c r="AX23" s="13"/>
      <c r="AY23" s="13"/>
      <c r="AZ23" s="7"/>
      <c r="BA23" s="152"/>
      <c r="BB23" s="7"/>
      <c r="BC23" s="7"/>
      <c r="BD23" s="140"/>
      <c r="BE23" s="142"/>
      <c r="BF23" s="152"/>
      <c r="BG23" s="142"/>
      <c r="BH23" s="142"/>
      <c r="BI23" s="140"/>
      <c r="BJ23" s="156"/>
      <c r="BK23" s="142"/>
      <c r="BL23" s="152"/>
      <c r="BM23" s="13"/>
      <c r="BN23" s="152"/>
      <c r="BO23" s="13"/>
      <c r="BP23" s="13"/>
    </row>
    <row r="24" spans="1:112" s="15" customFormat="1" ht="399.95" customHeight="1">
      <c r="A24" s="159">
        <v>21</v>
      </c>
      <c r="B24" s="167" t="s">
        <v>37</v>
      </c>
      <c r="C24" s="9" t="s">
        <v>73</v>
      </c>
      <c r="D24" s="16"/>
      <c r="E24" s="55"/>
      <c r="F24" s="16"/>
      <c r="G24" s="16"/>
      <c r="H24" s="16"/>
      <c r="I24" s="173"/>
      <c r="J24" s="10" t="s">
        <v>234</v>
      </c>
      <c r="K24" s="10"/>
      <c r="L24" s="152"/>
      <c r="M24" s="10"/>
      <c r="N24" s="10"/>
      <c r="O24" s="152"/>
      <c r="P24" s="10"/>
      <c r="Q24" s="152"/>
      <c r="R24" s="10"/>
      <c r="S24" s="152"/>
      <c r="T24" s="10"/>
      <c r="U24" s="152"/>
      <c r="V24" s="10"/>
      <c r="W24" s="10"/>
      <c r="X24" s="73" t="s">
        <v>48</v>
      </c>
      <c r="Y24" s="152"/>
      <c r="Z24" s="74" t="s">
        <v>300</v>
      </c>
      <c r="AA24" s="74" t="s">
        <v>270</v>
      </c>
      <c r="AB24" s="74" t="s">
        <v>50</v>
      </c>
      <c r="AC24" s="156"/>
      <c r="AD24" s="152"/>
      <c r="AE24" s="20"/>
      <c r="AF24" s="23"/>
      <c r="AG24" s="53"/>
      <c r="AH24" s="1"/>
      <c r="AI24" s="152"/>
      <c r="AJ24" s="156"/>
      <c r="AK24" s="95"/>
      <c r="AL24" s="95"/>
      <c r="AM24" s="95"/>
      <c r="AN24" s="94"/>
      <c r="AO24" s="152"/>
      <c r="AP24" s="147" t="s">
        <v>285</v>
      </c>
      <c r="AQ24" s="94"/>
      <c r="AR24" s="95"/>
      <c r="AS24" s="7"/>
      <c r="AT24" s="7"/>
      <c r="AU24" s="152"/>
      <c r="AV24" s="7"/>
      <c r="AW24" s="119" t="s">
        <v>210</v>
      </c>
      <c r="AX24" s="94"/>
      <c r="AY24" s="94"/>
      <c r="AZ24" s="86"/>
      <c r="BA24" s="152"/>
      <c r="BB24" s="7"/>
      <c r="BC24" s="69"/>
      <c r="BD24" s="141"/>
      <c r="BE24" s="142"/>
      <c r="BF24" s="152"/>
      <c r="BG24" s="142"/>
      <c r="BH24" s="142"/>
      <c r="BI24" s="13"/>
      <c r="BJ24" s="156"/>
      <c r="BK24" s="142"/>
      <c r="BL24" s="152"/>
      <c r="BM24" s="13"/>
      <c r="BN24" s="152"/>
      <c r="BO24" s="13"/>
      <c r="BP24" s="13"/>
    </row>
    <row r="25" spans="1:112" s="27" customFormat="1" ht="399.95" customHeight="1">
      <c r="A25" s="159">
        <v>22</v>
      </c>
      <c r="B25" s="167" t="s">
        <v>27</v>
      </c>
      <c r="C25" s="9" t="s">
        <v>73</v>
      </c>
      <c r="D25" s="10">
        <v>11</v>
      </c>
      <c r="E25" s="10" t="s">
        <v>36</v>
      </c>
      <c r="F25" s="11"/>
      <c r="G25" s="11"/>
      <c r="H25" s="11"/>
      <c r="I25" s="132">
        <v>12</v>
      </c>
      <c r="J25" s="10" t="s">
        <v>235</v>
      </c>
      <c r="K25" s="10"/>
      <c r="L25" s="152"/>
      <c r="M25" s="10"/>
      <c r="N25" s="10"/>
      <c r="O25" s="152"/>
      <c r="P25" s="10"/>
      <c r="Q25" s="152"/>
      <c r="R25" s="10"/>
      <c r="S25" s="152"/>
      <c r="T25" s="133" t="s">
        <v>72</v>
      </c>
      <c r="U25" s="152"/>
      <c r="V25" s="10"/>
      <c r="W25" s="10"/>
      <c r="X25" s="79" t="s">
        <v>115</v>
      </c>
      <c r="Y25" s="152"/>
      <c r="Z25" s="73" t="s">
        <v>304</v>
      </c>
      <c r="AA25" s="74" t="s">
        <v>112</v>
      </c>
      <c r="AB25" s="73" t="s">
        <v>114</v>
      </c>
      <c r="AC25" s="156"/>
      <c r="AD25" s="152"/>
      <c r="AE25" s="21"/>
      <c r="AF25" s="56"/>
      <c r="AG25" s="53"/>
      <c r="AH25" s="23"/>
      <c r="AI25" s="152"/>
      <c r="AJ25" s="156"/>
      <c r="AK25" s="120" t="s">
        <v>132</v>
      </c>
      <c r="AL25" s="21"/>
      <c r="AM25" s="57"/>
      <c r="AN25" s="134"/>
      <c r="AO25" s="152"/>
      <c r="AP25" s="100" t="s">
        <v>162</v>
      </c>
      <c r="AQ25" s="100" t="s">
        <v>163</v>
      </c>
      <c r="AR25" s="100" t="s">
        <v>209</v>
      </c>
      <c r="AS25" s="101" t="s">
        <v>53</v>
      </c>
      <c r="AT25" s="7"/>
      <c r="AU25" s="152"/>
      <c r="AV25" s="7"/>
      <c r="AW25" s="25"/>
      <c r="AX25" s="28"/>
      <c r="AY25" s="25"/>
      <c r="AZ25" s="13"/>
      <c r="BA25" s="152"/>
      <c r="BB25" s="13"/>
      <c r="BC25" s="140"/>
      <c r="BD25" s="41"/>
      <c r="BE25" s="142"/>
      <c r="BF25" s="152"/>
      <c r="BG25" s="142"/>
      <c r="BH25" s="142"/>
      <c r="BI25" s="140"/>
      <c r="BJ25" s="156"/>
      <c r="BK25" s="142"/>
      <c r="BL25" s="152"/>
      <c r="BM25" s="13"/>
      <c r="BN25" s="152"/>
      <c r="BO25" s="13"/>
      <c r="BP25" s="13"/>
      <c r="BQ25" s="42"/>
    </row>
    <row r="26" spans="1:112" s="27" customFormat="1" ht="399.95" customHeight="1">
      <c r="A26" s="159">
        <v>23</v>
      </c>
      <c r="B26" s="167" t="s">
        <v>28</v>
      </c>
      <c r="C26" s="9" t="s">
        <v>73</v>
      </c>
      <c r="D26" s="10">
        <v>12</v>
      </c>
      <c r="E26" s="10" t="s">
        <v>46</v>
      </c>
      <c r="F26" s="11"/>
      <c r="G26" s="11"/>
      <c r="H26" s="11"/>
      <c r="I26" s="132">
        <v>13</v>
      </c>
      <c r="J26" s="10" t="s">
        <v>234</v>
      </c>
      <c r="K26" s="10"/>
      <c r="L26" s="152"/>
      <c r="M26" s="10"/>
      <c r="N26" s="10"/>
      <c r="O26" s="152"/>
      <c r="P26" s="10"/>
      <c r="Q26" s="152"/>
      <c r="R26" s="10"/>
      <c r="S26" s="152"/>
      <c r="T26" s="133" t="s">
        <v>72</v>
      </c>
      <c r="U26" s="152"/>
      <c r="V26" s="10"/>
      <c r="W26" s="10"/>
      <c r="X26" s="79" t="s">
        <v>116</v>
      </c>
      <c r="Y26" s="152"/>
      <c r="Z26" s="73" t="s">
        <v>304</v>
      </c>
      <c r="AA26" s="74" t="s">
        <v>113</v>
      </c>
      <c r="AB26" s="73" t="s">
        <v>303</v>
      </c>
      <c r="AC26" s="156"/>
      <c r="AD26" s="152"/>
      <c r="AE26" s="21"/>
      <c r="AF26" s="56"/>
      <c r="AG26" s="53"/>
      <c r="AH26" s="25"/>
      <c r="AI26" s="152"/>
      <c r="AJ26" s="156"/>
      <c r="AK26" s="120" t="s">
        <v>215</v>
      </c>
      <c r="AL26" s="21"/>
      <c r="AM26" s="57"/>
      <c r="AN26" s="134"/>
      <c r="AO26" s="152"/>
      <c r="AP26" s="100" t="s">
        <v>159</v>
      </c>
      <c r="AQ26" s="100" t="s">
        <v>160</v>
      </c>
      <c r="AR26" s="100" t="s">
        <v>161</v>
      </c>
      <c r="AS26" s="7"/>
      <c r="AT26" s="7"/>
      <c r="AU26" s="152"/>
      <c r="AV26" s="7"/>
      <c r="AW26" s="23"/>
      <c r="AX26" s="28"/>
      <c r="AY26" s="13"/>
      <c r="AZ26" s="13"/>
      <c r="BA26" s="152"/>
      <c r="BB26" s="13"/>
      <c r="BC26" s="140"/>
      <c r="BD26" s="41"/>
      <c r="BE26" s="142"/>
      <c r="BF26" s="152"/>
      <c r="BG26" s="142"/>
      <c r="BH26" s="142"/>
      <c r="BI26" s="140"/>
      <c r="BJ26" s="156"/>
      <c r="BK26" s="142"/>
      <c r="BL26" s="152"/>
      <c r="BM26" s="13"/>
      <c r="BN26" s="152"/>
      <c r="BO26" s="13"/>
      <c r="BP26" s="13"/>
      <c r="BQ26" s="15"/>
    </row>
    <row r="27" spans="1:112" s="27" customFormat="1" ht="399.95" customHeight="1">
      <c r="A27" s="161">
        <v>24</v>
      </c>
      <c r="B27" s="171" t="s">
        <v>41</v>
      </c>
      <c r="C27" s="9" t="s">
        <v>67</v>
      </c>
      <c r="D27" s="10">
        <v>23</v>
      </c>
      <c r="E27" s="11"/>
      <c r="F27" s="11"/>
      <c r="G27" s="11"/>
      <c r="H27" s="11"/>
      <c r="I27" s="132">
        <v>23</v>
      </c>
      <c r="J27" s="10" t="s">
        <v>32</v>
      </c>
      <c r="K27" s="10"/>
      <c r="L27" s="152"/>
      <c r="M27" s="10"/>
      <c r="N27" s="10"/>
      <c r="O27" s="152"/>
      <c r="P27" s="10"/>
      <c r="Q27" s="152"/>
      <c r="R27" s="133" t="s">
        <v>71</v>
      </c>
      <c r="S27" s="152"/>
      <c r="T27" s="10"/>
      <c r="U27" s="152"/>
      <c r="V27" s="10"/>
      <c r="W27" s="73" t="s">
        <v>90</v>
      </c>
      <c r="X27" s="75" t="s">
        <v>81</v>
      </c>
      <c r="Y27" s="152"/>
      <c r="Z27" s="23"/>
      <c r="AA27" s="74" t="s">
        <v>76</v>
      </c>
      <c r="AB27" s="13"/>
      <c r="AC27" s="156"/>
      <c r="AD27" s="152"/>
      <c r="AE27" s="115"/>
      <c r="AF27" s="115"/>
      <c r="AG27" s="115"/>
      <c r="AH27" s="115"/>
      <c r="AI27" s="152"/>
      <c r="AJ27" s="156"/>
      <c r="AK27" s="26"/>
      <c r="AL27" s="26"/>
      <c r="AM27" s="127" t="s">
        <v>126</v>
      </c>
      <c r="AN27" s="123" t="s">
        <v>152</v>
      </c>
      <c r="AO27" s="152"/>
      <c r="AP27" s="20"/>
      <c r="AQ27" s="26"/>
      <c r="AR27" s="26"/>
      <c r="AS27" s="26"/>
      <c r="AT27" s="26"/>
      <c r="AU27" s="152"/>
      <c r="AV27" s="90" t="s">
        <v>207</v>
      </c>
      <c r="AW27" s="90" t="s">
        <v>207</v>
      </c>
      <c r="AX27" s="90" t="s">
        <v>207</v>
      </c>
      <c r="AY27" s="90" t="s">
        <v>207</v>
      </c>
      <c r="AZ27" s="90" t="s">
        <v>207</v>
      </c>
      <c r="BA27" s="152"/>
      <c r="BB27" s="13"/>
      <c r="BC27" s="13"/>
      <c r="BD27" s="13"/>
      <c r="BE27" s="13"/>
      <c r="BF27" s="152"/>
      <c r="BG27" s="13"/>
      <c r="BH27" s="13"/>
      <c r="BI27" s="13"/>
      <c r="BJ27" s="156"/>
      <c r="BK27" s="13"/>
      <c r="BL27" s="152"/>
      <c r="BM27" s="13"/>
      <c r="BN27" s="152"/>
      <c r="BO27" s="13"/>
      <c r="BP27" s="13"/>
      <c r="BQ27" s="15"/>
    </row>
    <row r="28" spans="1:112" s="15" customFormat="1" ht="399.95" customHeight="1">
      <c r="A28" s="159">
        <v>25</v>
      </c>
      <c r="B28" s="167" t="s">
        <v>29</v>
      </c>
      <c r="C28" s="58" t="s">
        <v>73</v>
      </c>
      <c r="D28" s="10">
        <v>23</v>
      </c>
      <c r="E28" s="10" t="s">
        <v>60</v>
      </c>
      <c r="F28" s="11"/>
      <c r="G28" s="11"/>
      <c r="H28" s="11"/>
      <c r="I28" s="132">
        <f>23+2</f>
        <v>25</v>
      </c>
      <c r="J28" s="10" t="s">
        <v>234</v>
      </c>
      <c r="K28" s="10"/>
      <c r="L28" s="152"/>
      <c r="M28" s="10"/>
      <c r="N28" s="10"/>
      <c r="O28" s="152"/>
      <c r="P28" s="10"/>
      <c r="Q28" s="152"/>
      <c r="R28" s="10"/>
      <c r="S28" s="152"/>
      <c r="T28" s="10"/>
      <c r="U28" s="152"/>
      <c r="V28" s="10"/>
      <c r="W28" s="10"/>
      <c r="X28" s="75" t="s">
        <v>80</v>
      </c>
      <c r="Y28" s="152"/>
      <c r="Z28" s="76" t="s">
        <v>301</v>
      </c>
      <c r="AA28" s="76" t="s">
        <v>302</v>
      </c>
      <c r="AB28" s="22" t="s">
        <v>47</v>
      </c>
      <c r="AC28" s="156"/>
      <c r="AD28" s="152"/>
      <c r="AE28" s="115"/>
      <c r="AF28" s="13" t="s">
        <v>69</v>
      </c>
      <c r="AG28" s="20"/>
      <c r="AH28" s="20"/>
      <c r="AI28" s="152"/>
      <c r="AJ28" s="156"/>
      <c r="AK28" s="94"/>
      <c r="AL28" s="120" t="s">
        <v>134</v>
      </c>
      <c r="AM28" s="13"/>
      <c r="AN28" s="123" t="s">
        <v>286</v>
      </c>
      <c r="AO28" s="152"/>
      <c r="AP28" s="155" t="s">
        <v>154</v>
      </c>
      <c r="AQ28" s="155" t="s">
        <v>155</v>
      </c>
      <c r="AR28" s="155" t="s">
        <v>158</v>
      </c>
      <c r="AS28" s="155" t="s">
        <v>157</v>
      </c>
      <c r="AT28" s="7"/>
      <c r="AU28" s="152"/>
      <c r="AV28" s="7"/>
      <c r="AW28" s="13"/>
      <c r="AX28" s="28"/>
      <c r="AY28" s="13"/>
      <c r="AZ28" s="13"/>
      <c r="BA28" s="152"/>
      <c r="BB28" s="13"/>
      <c r="BC28" s="140"/>
      <c r="BD28" s="41"/>
      <c r="BE28" s="142"/>
      <c r="BF28" s="152"/>
      <c r="BG28" s="142"/>
      <c r="BH28" s="142"/>
      <c r="BI28" s="140"/>
      <c r="BJ28" s="156"/>
      <c r="BK28" s="142"/>
      <c r="BL28" s="152"/>
      <c r="BM28" s="13"/>
      <c r="BN28" s="152"/>
      <c r="BO28" s="13"/>
      <c r="BP28" s="13"/>
    </row>
    <row r="29" spans="1:112" ht="399.95" customHeight="1">
      <c r="A29" s="159">
        <v>26</v>
      </c>
      <c r="B29" s="167" t="s">
        <v>30</v>
      </c>
      <c r="C29" s="9" t="s">
        <v>73</v>
      </c>
      <c r="D29" s="10">
        <v>21</v>
      </c>
      <c r="E29" s="10" t="s">
        <v>61</v>
      </c>
      <c r="F29" s="11"/>
      <c r="G29" s="11"/>
      <c r="H29" s="11"/>
      <c r="I29" s="132">
        <v>25</v>
      </c>
      <c r="J29" s="10" t="s">
        <v>232</v>
      </c>
      <c r="K29" s="10"/>
      <c r="L29" s="152"/>
      <c r="M29" s="10"/>
      <c r="N29" s="10"/>
      <c r="O29" s="152"/>
      <c r="P29" s="10"/>
      <c r="Q29" s="152"/>
      <c r="R29" s="10"/>
      <c r="S29" s="152"/>
      <c r="T29" s="10"/>
      <c r="U29" s="152"/>
      <c r="V29" s="10"/>
      <c r="W29" s="10"/>
      <c r="X29" s="183" t="s">
        <v>248</v>
      </c>
      <c r="Y29" s="152"/>
      <c r="Z29" s="73" t="s">
        <v>78</v>
      </c>
      <c r="AA29" s="74" t="s">
        <v>76</v>
      </c>
      <c r="AB29" s="73" t="s">
        <v>77</v>
      </c>
      <c r="AC29" s="156"/>
      <c r="AD29" s="152"/>
      <c r="AE29" s="184"/>
      <c r="AF29" s="184"/>
      <c r="AG29" s="185"/>
      <c r="AH29" s="65"/>
      <c r="AI29" s="152"/>
      <c r="AJ29" s="156"/>
      <c r="AK29" s="155" t="s">
        <v>222</v>
      </c>
      <c r="AL29" s="155" t="s">
        <v>136</v>
      </c>
      <c r="AM29" s="155" t="s">
        <v>135</v>
      </c>
      <c r="AN29" s="155" t="s">
        <v>151</v>
      </c>
      <c r="AO29" s="152"/>
      <c r="AP29" s="100" t="s">
        <v>153</v>
      </c>
      <c r="AQ29" s="100" t="s">
        <v>156</v>
      </c>
      <c r="AR29" s="13"/>
      <c r="AS29" s="13"/>
      <c r="AT29" s="13"/>
      <c r="AU29" s="152"/>
      <c r="AV29" s="103" t="s">
        <v>206</v>
      </c>
      <c r="AW29" s="103" t="s">
        <v>205</v>
      </c>
      <c r="AX29" s="26"/>
      <c r="AY29" s="26"/>
      <c r="AZ29" s="13"/>
      <c r="BA29" s="152"/>
      <c r="BB29" s="13"/>
      <c r="BC29" s="140"/>
      <c r="BD29" s="41"/>
      <c r="BE29" s="142"/>
      <c r="BF29" s="152"/>
      <c r="BG29" s="142"/>
      <c r="BH29" s="142"/>
      <c r="BI29" s="140"/>
      <c r="BJ29" s="156"/>
      <c r="BK29" s="142"/>
      <c r="BL29" s="152"/>
      <c r="BM29" s="18"/>
      <c r="BN29" s="152"/>
      <c r="BO29" s="18"/>
      <c r="BP29" s="18"/>
      <c r="BQ29" s="27"/>
    </row>
    <row r="30" spans="1:112" ht="36" customHeight="1">
      <c r="I30" s="70">
        <f>SUM(I4:I29)</f>
        <v>590</v>
      </c>
      <c r="AP30" s="8"/>
      <c r="BI30" s="8"/>
      <c r="BK30" s="8"/>
    </row>
    <row r="31" spans="1:112" ht="137.25" customHeight="1">
      <c r="J31" s="143" t="s">
        <v>230</v>
      </c>
      <c r="K31" s="143"/>
      <c r="L31" s="143"/>
      <c r="M31" s="143" t="s">
        <v>231</v>
      </c>
      <c r="N31" s="143"/>
      <c r="O31" s="143"/>
      <c r="P31" s="143"/>
      <c r="Q31" s="143"/>
      <c r="R31" s="143"/>
      <c r="S31" s="143"/>
      <c r="T31" s="143"/>
      <c r="U31" s="143"/>
      <c r="V31" s="198" t="s">
        <v>293</v>
      </c>
      <c r="W31" s="199" t="s">
        <v>294</v>
      </c>
      <c r="X31" s="200" t="s">
        <v>295</v>
      </c>
      <c r="Y31" s="143"/>
      <c r="Z31" s="144"/>
      <c r="AB31" s="139"/>
      <c r="AC31" s="202"/>
      <c r="AD31" s="143"/>
      <c r="AI31" s="143"/>
      <c r="AJ31" s="202"/>
      <c r="AO31" s="143"/>
      <c r="AP31" s="8"/>
      <c r="AU31" s="143"/>
      <c r="BA31" s="143"/>
      <c r="BF31" s="143"/>
      <c r="BI31" s="8"/>
      <c r="BJ31" s="202"/>
      <c r="BK31" s="8"/>
      <c r="BL31" s="143"/>
      <c r="BN31" s="143"/>
    </row>
    <row r="32" spans="1:112" ht="171" customHeight="1"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Y32" s="143"/>
      <c r="Z32" s="144"/>
      <c r="AB32" s="139"/>
      <c r="AC32" s="202"/>
      <c r="AD32" s="143"/>
      <c r="AI32" s="143"/>
      <c r="AJ32" s="202"/>
      <c r="AO32" s="143"/>
      <c r="AP32" s="8"/>
      <c r="AU32" s="143"/>
      <c r="BA32" s="143"/>
      <c r="BF32" s="143"/>
      <c r="BI32" s="8"/>
      <c r="BJ32" s="202"/>
      <c r="BK32" s="8"/>
      <c r="BL32" s="143"/>
      <c r="BN32" s="143"/>
    </row>
    <row r="33" spans="22:63" ht="171" customHeight="1">
      <c r="V33" s="143"/>
      <c r="W33" s="143"/>
      <c r="X33" s="143"/>
      <c r="Z33" s="144"/>
      <c r="AB33" s="139"/>
      <c r="BI33" s="109"/>
      <c r="BK33" s="109"/>
    </row>
    <row r="34" spans="22:63" ht="54" customHeight="1">
      <c r="V34" s="143"/>
      <c r="W34" s="143"/>
      <c r="X34" s="143"/>
      <c r="Z34" s="145"/>
      <c r="AM34" s="110"/>
      <c r="BI34" s="109"/>
      <c r="BK34" s="109"/>
    </row>
    <row r="35" spans="22:63" ht="54" customHeight="1">
      <c r="Z35" s="111"/>
      <c r="BI35" s="109"/>
      <c r="BK35" s="109"/>
    </row>
    <row r="36" spans="22:63" ht="63" customHeight="1">
      <c r="Z36" s="112"/>
      <c r="BI36" s="109"/>
      <c r="BK36" s="109"/>
    </row>
    <row r="37" spans="22:63" ht="171" customHeight="1">
      <c r="BI37" s="109"/>
      <c r="BK37" s="109"/>
    </row>
    <row r="38" spans="22:63" ht="171" customHeight="1">
      <c r="BI38" s="109"/>
      <c r="BK38" s="109"/>
    </row>
    <row r="39" spans="22:63" ht="171" customHeight="1">
      <c r="BI39" s="109"/>
      <c r="BK39" s="109"/>
    </row>
    <row r="40" spans="22:63" ht="171" customHeight="1">
      <c r="BI40" s="109"/>
      <c r="BK40" s="109"/>
    </row>
    <row r="41" spans="22:63" ht="171" customHeight="1">
      <c r="BI41" s="109"/>
      <c r="BK41" s="109"/>
    </row>
    <row r="42" spans="22:63" ht="171" customHeight="1">
      <c r="BI42" s="109"/>
      <c r="BK42" s="109"/>
    </row>
    <row r="43" spans="22:63" ht="171" customHeight="1">
      <c r="BI43" s="109"/>
      <c r="BK43" s="109"/>
    </row>
    <row r="44" spans="22:63" ht="171" customHeight="1">
      <c r="BI44" s="109"/>
      <c r="BK44" s="109"/>
    </row>
    <row r="45" spans="22:63" ht="171" customHeight="1">
      <c r="BI45" s="109"/>
      <c r="BK45" s="109"/>
    </row>
    <row r="46" spans="22:63" ht="171" customHeight="1">
      <c r="BI46" s="109"/>
      <c r="BK46" s="109"/>
    </row>
    <row r="47" spans="22:63" ht="171" customHeight="1">
      <c r="BI47" s="109"/>
      <c r="BK47" s="109"/>
    </row>
    <row r="48" spans="22:63" ht="171" customHeight="1">
      <c r="BI48" s="109"/>
      <c r="BK48" s="109"/>
    </row>
    <row r="49" spans="61:63" ht="171" customHeight="1">
      <c r="BI49" s="109"/>
      <c r="BK49" s="109"/>
    </row>
    <row r="50" spans="61:63" ht="171" customHeight="1">
      <c r="BI50" s="109"/>
      <c r="BK50" s="109"/>
    </row>
    <row r="51" spans="61:63" ht="171" customHeight="1">
      <c r="BI51" s="109"/>
      <c r="BK51" s="109"/>
    </row>
    <row r="52" spans="61:63" ht="171" customHeight="1">
      <c r="BI52" s="109"/>
      <c r="BK52" s="109"/>
    </row>
    <row r="53" spans="61:63" ht="171" customHeight="1">
      <c r="BI53" s="109"/>
      <c r="BK53" s="109"/>
    </row>
    <row r="54" spans="61:63" ht="171" customHeight="1">
      <c r="BI54" s="109"/>
      <c r="BK54" s="109"/>
    </row>
    <row r="55" spans="61:63" ht="171" customHeight="1">
      <c r="BI55" s="109"/>
      <c r="BK55" s="109"/>
    </row>
    <row r="56" spans="61:63" ht="171" customHeight="1">
      <c r="BI56" s="109"/>
      <c r="BK56" s="109"/>
    </row>
    <row r="57" spans="61:63" ht="171" customHeight="1">
      <c r="BI57" s="109"/>
      <c r="BK57" s="109"/>
    </row>
    <row r="58" spans="61:63" ht="171" customHeight="1">
      <c r="BI58" s="109"/>
      <c r="BK58" s="109"/>
    </row>
    <row r="59" spans="61:63" ht="171" customHeight="1">
      <c r="BI59" s="109"/>
      <c r="BK59" s="109"/>
    </row>
    <row r="60" spans="61:63" ht="171" customHeight="1">
      <c r="BI60" s="109"/>
      <c r="BK60" s="109"/>
    </row>
    <row r="61" spans="61:63" ht="171" customHeight="1">
      <c r="BI61" s="109"/>
      <c r="BK61" s="109"/>
    </row>
    <row r="62" spans="61:63" ht="171" customHeight="1">
      <c r="BI62" s="109"/>
      <c r="BK62" s="109"/>
    </row>
    <row r="63" spans="61:63" ht="171" customHeight="1">
      <c r="BI63" s="109"/>
      <c r="BK63" s="109"/>
    </row>
    <row r="64" spans="61:63" ht="171" customHeight="1">
      <c r="BI64" s="109"/>
      <c r="BK64" s="109"/>
    </row>
    <row r="65" spans="61:63" ht="171" customHeight="1">
      <c r="BI65" s="109"/>
      <c r="BK65" s="109"/>
    </row>
    <row r="66" spans="61:63" ht="171" customHeight="1">
      <c r="BI66" s="109"/>
      <c r="BK66" s="109"/>
    </row>
    <row r="67" spans="61:63" ht="171" customHeight="1">
      <c r="BI67" s="109"/>
      <c r="BK67" s="109"/>
    </row>
    <row r="68" spans="61:63" ht="171" customHeight="1">
      <c r="BI68" s="109"/>
      <c r="BK68" s="109"/>
    </row>
    <row r="69" spans="61:63" ht="171" customHeight="1">
      <c r="BI69" s="109"/>
      <c r="BK69" s="109"/>
    </row>
    <row r="70" spans="61:63" ht="171" customHeight="1">
      <c r="BI70" s="109"/>
      <c r="BK70" s="109"/>
    </row>
    <row r="71" spans="61:63" ht="171" customHeight="1">
      <c r="BI71" s="109"/>
      <c r="BK71" s="109"/>
    </row>
    <row r="72" spans="61:63" ht="171" customHeight="1">
      <c r="BI72" s="109"/>
      <c r="BK72" s="109"/>
    </row>
    <row r="73" spans="61:63" ht="171" customHeight="1">
      <c r="BI73" s="109"/>
      <c r="BK73" s="109"/>
    </row>
    <row r="74" spans="61:63" ht="171" customHeight="1">
      <c r="BI74" s="109"/>
      <c r="BK74" s="109"/>
    </row>
    <row r="75" spans="61:63" ht="171" customHeight="1">
      <c r="BI75" s="109"/>
      <c r="BK75" s="109"/>
    </row>
    <row r="76" spans="61:63" ht="171" customHeight="1">
      <c r="BI76" s="109"/>
      <c r="BK76" s="109"/>
    </row>
    <row r="77" spans="61:63" ht="171" customHeight="1">
      <c r="BI77" s="109"/>
      <c r="BK77" s="109"/>
    </row>
    <row r="78" spans="61:63" ht="171" customHeight="1">
      <c r="BI78" s="109"/>
      <c r="BK78" s="109"/>
    </row>
    <row r="79" spans="61:63" ht="171" customHeight="1">
      <c r="BI79" s="109"/>
      <c r="BK79" s="109"/>
    </row>
    <row r="80" spans="61:63" ht="171" customHeight="1">
      <c r="BI80" s="109"/>
      <c r="BK80" s="109"/>
    </row>
    <row r="81" spans="61:63" ht="171" customHeight="1">
      <c r="BI81" s="109"/>
      <c r="BK81" s="109"/>
    </row>
    <row r="82" spans="61:63" ht="171" customHeight="1">
      <c r="BI82" s="109"/>
      <c r="BK82" s="109"/>
    </row>
    <row r="83" spans="61:63" ht="171" customHeight="1">
      <c r="BI83" s="109"/>
      <c r="BK83" s="109"/>
    </row>
    <row r="84" spans="61:63" ht="171" customHeight="1">
      <c r="BI84" s="109"/>
      <c r="BK84" s="109"/>
    </row>
    <row r="85" spans="61:63" ht="171" customHeight="1">
      <c r="BI85" s="109"/>
      <c r="BK85" s="109"/>
    </row>
    <row r="86" spans="61:63" ht="171" customHeight="1">
      <c r="BI86" s="109"/>
      <c r="BK86" s="109"/>
    </row>
    <row r="87" spans="61:63" ht="171" customHeight="1">
      <c r="BI87" s="109"/>
      <c r="BK87" s="109"/>
    </row>
    <row r="88" spans="61:63" ht="171" customHeight="1">
      <c r="BI88" s="109"/>
      <c r="BK88" s="109"/>
    </row>
    <row r="89" spans="61:63" ht="171" customHeight="1">
      <c r="BI89" s="109"/>
      <c r="BK89" s="109"/>
    </row>
    <row r="90" spans="61:63" ht="171" customHeight="1">
      <c r="BI90" s="109"/>
      <c r="BK90" s="109"/>
    </row>
    <row r="91" spans="61:63" ht="171" customHeight="1">
      <c r="BI91" s="109"/>
      <c r="BK91" s="109"/>
    </row>
    <row r="92" spans="61:63" ht="171" customHeight="1">
      <c r="BI92" s="109"/>
      <c r="BK92" s="109"/>
    </row>
    <row r="93" spans="61:63" ht="171" customHeight="1">
      <c r="BI93" s="109"/>
      <c r="BK93" s="109"/>
    </row>
    <row r="94" spans="61:63" ht="171" customHeight="1">
      <c r="BI94" s="109"/>
      <c r="BK94" s="109"/>
    </row>
    <row r="95" spans="61:63" ht="171" customHeight="1">
      <c r="BI95" s="109"/>
      <c r="BK95" s="109"/>
    </row>
    <row r="96" spans="61:63" ht="171" customHeight="1">
      <c r="BI96" s="109"/>
      <c r="BK96" s="109"/>
    </row>
    <row r="97" spans="61:63" ht="171" customHeight="1">
      <c r="BI97" s="109"/>
      <c r="BK97" s="109"/>
    </row>
    <row r="98" spans="61:63" ht="171" customHeight="1">
      <c r="BI98" s="109"/>
      <c r="BK98" s="109"/>
    </row>
    <row r="99" spans="61:63" ht="171" customHeight="1">
      <c r="BI99" s="109"/>
      <c r="BK99" s="109"/>
    </row>
    <row r="100" spans="61:63" ht="171" customHeight="1">
      <c r="BI100" s="109"/>
      <c r="BK100" s="109"/>
    </row>
    <row r="101" spans="61:63" ht="171" customHeight="1">
      <c r="BI101" s="109"/>
      <c r="BK101" s="109"/>
    </row>
    <row r="102" spans="61:63" ht="171" customHeight="1">
      <c r="BI102" s="109"/>
      <c r="BK102" s="109"/>
    </row>
    <row r="103" spans="61:63" ht="171" customHeight="1">
      <c r="BI103" s="109"/>
      <c r="BK103" s="109"/>
    </row>
    <row r="104" spans="61:63" ht="171" customHeight="1">
      <c r="BI104" s="109"/>
      <c r="BK104" s="109"/>
    </row>
    <row r="105" spans="61:63" ht="171" customHeight="1">
      <c r="BI105" s="109"/>
      <c r="BK105" s="109"/>
    </row>
    <row r="106" spans="61:63" ht="171" customHeight="1">
      <c r="BI106" s="109"/>
      <c r="BK106" s="109"/>
    </row>
    <row r="107" spans="61:63" ht="171" customHeight="1">
      <c r="BI107" s="109"/>
      <c r="BK107" s="109"/>
    </row>
    <row r="108" spans="61:63" ht="171" customHeight="1">
      <c r="BI108" s="109"/>
      <c r="BK108" s="109"/>
    </row>
    <row r="109" spans="61:63" ht="171" customHeight="1">
      <c r="BI109" s="109"/>
      <c r="BK109" s="109"/>
    </row>
    <row r="110" spans="61:63" ht="171" customHeight="1">
      <c r="BI110" s="109"/>
      <c r="BK110" s="109"/>
    </row>
    <row r="111" spans="61:63" ht="171" customHeight="1">
      <c r="BI111" s="109"/>
      <c r="BK111" s="109"/>
    </row>
    <row r="112" spans="61:63" ht="171" customHeight="1">
      <c r="BI112" s="109"/>
      <c r="BK112" s="109"/>
    </row>
    <row r="113" spans="61:63" ht="171" customHeight="1">
      <c r="BI113" s="109"/>
      <c r="BK113" s="109"/>
    </row>
    <row r="114" spans="61:63" ht="171" customHeight="1">
      <c r="BI114" s="109"/>
      <c r="BK114" s="109"/>
    </row>
    <row r="115" spans="61:63" ht="171" customHeight="1">
      <c r="BI115" s="109"/>
      <c r="BK115" s="109"/>
    </row>
    <row r="116" spans="61:63" ht="171" customHeight="1">
      <c r="BI116" s="109"/>
      <c r="BK116" s="109"/>
    </row>
    <row r="117" spans="61:63" ht="171" customHeight="1">
      <c r="BI117" s="109"/>
      <c r="BK117" s="109"/>
    </row>
    <row r="118" spans="61:63" ht="171" customHeight="1">
      <c r="BI118" s="109"/>
      <c r="BK118" s="109"/>
    </row>
    <row r="119" spans="61:63" ht="171" customHeight="1">
      <c r="BI119" s="109"/>
      <c r="BK119" s="109"/>
    </row>
    <row r="120" spans="61:63" ht="171" customHeight="1">
      <c r="BI120" s="109"/>
      <c r="BK120" s="109"/>
    </row>
    <row r="121" spans="61:63" ht="171" customHeight="1">
      <c r="BI121" s="109"/>
      <c r="BK121" s="109"/>
    </row>
    <row r="122" spans="61:63" ht="171" customHeight="1">
      <c r="BI122" s="109"/>
      <c r="BK122" s="109"/>
    </row>
    <row r="123" spans="61:63" ht="171" customHeight="1">
      <c r="BI123" s="109"/>
      <c r="BK123" s="109"/>
    </row>
    <row r="124" spans="61:63" ht="171" customHeight="1">
      <c r="BI124" s="109"/>
      <c r="BK124" s="109"/>
    </row>
    <row r="125" spans="61:63" ht="171" customHeight="1">
      <c r="BI125" s="109"/>
      <c r="BK125" s="109"/>
    </row>
    <row r="126" spans="61:63" ht="171" customHeight="1">
      <c r="BI126" s="109"/>
      <c r="BK126" s="109"/>
    </row>
    <row r="127" spans="61:63" ht="171" customHeight="1">
      <c r="BI127" s="109"/>
      <c r="BK127" s="109"/>
    </row>
    <row r="128" spans="61:63" ht="171" customHeight="1">
      <c r="BI128" s="109"/>
      <c r="BK128" s="109"/>
    </row>
    <row r="129" spans="61:63" ht="171" customHeight="1">
      <c r="BI129" s="109"/>
      <c r="BK129" s="109"/>
    </row>
    <row r="130" spans="61:63" ht="171" customHeight="1">
      <c r="BI130" s="109"/>
      <c r="BK130" s="109"/>
    </row>
    <row r="131" spans="61:63" ht="171" customHeight="1">
      <c r="BI131" s="109"/>
      <c r="BK131" s="109"/>
    </row>
    <row r="132" spans="61:63" ht="171" customHeight="1">
      <c r="BI132" s="109"/>
      <c r="BK132" s="109"/>
    </row>
    <row r="133" spans="61:63" ht="171" customHeight="1">
      <c r="BI133" s="109"/>
      <c r="BK133" s="109"/>
    </row>
    <row r="134" spans="61:63" ht="171" customHeight="1">
      <c r="BI134" s="109"/>
      <c r="BK134" s="109"/>
    </row>
    <row r="135" spans="61:63" ht="171" customHeight="1">
      <c r="BI135" s="109"/>
      <c r="BK135" s="109"/>
    </row>
    <row r="136" spans="61:63" ht="171" customHeight="1">
      <c r="BI136" s="109"/>
      <c r="BK136" s="109"/>
    </row>
    <row r="137" spans="61:63" ht="171" customHeight="1">
      <c r="BI137" s="109"/>
      <c r="BK137" s="109"/>
    </row>
    <row r="138" spans="61:63" ht="171" customHeight="1">
      <c r="BI138" s="109"/>
      <c r="BK138" s="109"/>
    </row>
    <row r="139" spans="61:63" ht="171" customHeight="1">
      <c r="BI139" s="109"/>
      <c r="BK139" s="109"/>
    </row>
    <row r="140" spans="61:63" ht="171" customHeight="1">
      <c r="BI140" s="109"/>
      <c r="BK140" s="109"/>
    </row>
    <row r="141" spans="61:63" ht="171" customHeight="1">
      <c r="BI141" s="109"/>
      <c r="BK141" s="109"/>
    </row>
    <row r="142" spans="61:63" ht="171" customHeight="1">
      <c r="BI142" s="109"/>
      <c r="BK142" s="109"/>
    </row>
    <row r="143" spans="61:63" ht="171" customHeight="1">
      <c r="BI143" s="109"/>
      <c r="BK143" s="109"/>
    </row>
    <row r="144" spans="61:63" ht="171" customHeight="1">
      <c r="BI144" s="109"/>
      <c r="BK144" s="109"/>
    </row>
    <row r="145" spans="61:63" ht="171" customHeight="1">
      <c r="BI145" s="109"/>
      <c r="BK145" s="109"/>
    </row>
    <row r="146" spans="61:63" ht="171" customHeight="1">
      <c r="BI146" s="109"/>
      <c r="BK146" s="109"/>
    </row>
    <row r="147" spans="61:63" ht="171" customHeight="1">
      <c r="BI147" s="109"/>
      <c r="BK147" s="109"/>
    </row>
    <row r="148" spans="61:63" ht="171" customHeight="1">
      <c r="BI148" s="109"/>
      <c r="BK148" s="109"/>
    </row>
    <row r="149" spans="61:63" ht="171" customHeight="1">
      <c r="BI149" s="109"/>
      <c r="BK149" s="109"/>
    </row>
    <row r="150" spans="61:63" ht="171" customHeight="1">
      <c r="BI150" s="109"/>
      <c r="BK150" s="109"/>
    </row>
    <row r="151" spans="61:63" ht="171" customHeight="1">
      <c r="BI151" s="109"/>
      <c r="BK151" s="109"/>
    </row>
    <row r="152" spans="61:63" ht="171" customHeight="1">
      <c r="BI152" s="109"/>
      <c r="BK152" s="109"/>
    </row>
    <row r="153" spans="61:63" ht="171" customHeight="1">
      <c r="BI153" s="109"/>
      <c r="BK153" s="109"/>
    </row>
    <row r="154" spans="61:63" ht="171" customHeight="1">
      <c r="BI154" s="109"/>
      <c r="BK154" s="109"/>
    </row>
    <row r="155" spans="61:63" ht="171" customHeight="1">
      <c r="BI155" s="109"/>
      <c r="BK155" s="109"/>
    </row>
    <row r="156" spans="61:63" ht="171" customHeight="1">
      <c r="BI156" s="109"/>
      <c r="BK156" s="109"/>
    </row>
    <row r="157" spans="61:63" ht="171" customHeight="1">
      <c r="BI157" s="109"/>
      <c r="BK157" s="109"/>
    </row>
    <row r="158" spans="61:63" ht="171" customHeight="1">
      <c r="BI158" s="109"/>
      <c r="BK158" s="109"/>
    </row>
    <row r="159" spans="61:63" ht="171" customHeight="1">
      <c r="BI159" s="109"/>
      <c r="BK159" s="109"/>
    </row>
    <row r="160" spans="61:63" ht="171" customHeight="1">
      <c r="BI160" s="109"/>
      <c r="BK160" s="109"/>
    </row>
    <row r="161" spans="61:63" ht="171" customHeight="1">
      <c r="BI161" s="109"/>
      <c r="BK161" s="109"/>
    </row>
    <row r="162" spans="61:63" ht="171" customHeight="1">
      <c r="BI162" s="109"/>
      <c r="BK162" s="109"/>
    </row>
    <row r="163" spans="61:63" ht="171" customHeight="1">
      <c r="BI163" s="109"/>
      <c r="BK163" s="109"/>
    </row>
    <row r="164" spans="61:63" ht="171" customHeight="1">
      <c r="BI164" s="109"/>
      <c r="BK164" s="109"/>
    </row>
    <row r="165" spans="61:63" ht="171" customHeight="1">
      <c r="BI165" s="109"/>
      <c r="BK165" s="109"/>
    </row>
    <row r="166" spans="61:63" ht="171" customHeight="1">
      <c r="BI166" s="109"/>
      <c r="BK166" s="109"/>
    </row>
    <row r="167" spans="61:63" ht="171" customHeight="1">
      <c r="BI167" s="109"/>
      <c r="BK167" s="109"/>
    </row>
    <row r="168" spans="61:63" ht="171" customHeight="1">
      <c r="BI168" s="109"/>
      <c r="BK168" s="109"/>
    </row>
    <row r="169" spans="61:63" ht="171" customHeight="1">
      <c r="BI169" s="109"/>
      <c r="BK169" s="109"/>
    </row>
    <row r="170" spans="61:63" ht="171" customHeight="1">
      <c r="BI170" s="109"/>
      <c r="BK170" s="109"/>
    </row>
    <row r="171" spans="61:63" ht="171" customHeight="1">
      <c r="BI171" s="109"/>
      <c r="BK171" s="109"/>
    </row>
    <row r="172" spans="61:63" ht="171" customHeight="1">
      <c r="BI172" s="109"/>
      <c r="BK172" s="109"/>
    </row>
    <row r="173" spans="61:63" ht="171" customHeight="1">
      <c r="BI173" s="109"/>
      <c r="BK173" s="109"/>
    </row>
    <row r="174" spans="61:63" ht="171" customHeight="1">
      <c r="BI174" s="109"/>
      <c r="BK174" s="109"/>
    </row>
    <row r="175" spans="61:63" ht="171" customHeight="1">
      <c r="BI175" s="109"/>
      <c r="BK175" s="109"/>
    </row>
    <row r="176" spans="61:63" ht="171" customHeight="1">
      <c r="BI176" s="109"/>
      <c r="BK176" s="109"/>
    </row>
    <row r="177" spans="61:63" ht="171" customHeight="1">
      <c r="BI177" s="109"/>
      <c r="BK177" s="109"/>
    </row>
    <row r="178" spans="61:63" ht="171" customHeight="1">
      <c r="BI178" s="109"/>
      <c r="BK178" s="109"/>
    </row>
    <row r="179" spans="61:63" ht="171" customHeight="1">
      <c r="BI179" s="109"/>
      <c r="BK179" s="109"/>
    </row>
    <row r="180" spans="61:63" ht="171" customHeight="1">
      <c r="BI180" s="109"/>
      <c r="BK180" s="109"/>
    </row>
    <row r="181" spans="61:63" ht="171" customHeight="1">
      <c r="BI181" s="109"/>
      <c r="BK181" s="109"/>
    </row>
    <row r="182" spans="61:63" ht="171" customHeight="1">
      <c r="BI182" s="109"/>
      <c r="BK182" s="109"/>
    </row>
    <row r="183" spans="61:63" ht="171" customHeight="1">
      <c r="BI183" s="109"/>
      <c r="BK183" s="109"/>
    </row>
    <row r="184" spans="61:63" ht="171" customHeight="1">
      <c r="BI184" s="109"/>
      <c r="BK184" s="109"/>
    </row>
    <row r="185" spans="61:63" ht="171" customHeight="1">
      <c r="BI185" s="109"/>
      <c r="BK185" s="109"/>
    </row>
    <row r="186" spans="61:63" ht="171" customHeight="1">
      <c r="BI186" s="109"/>
      <c r="BK186" s="109"/>
    </row>
    <row r="187" spans="61:63" ht="171" customHeight="1">
      <c r="BI187" s="109"/>
      <c r="BK187" s="109"/>
    </row>
    <row r="188" spans="61:63" ht="171" customHeight="1">
      <c r="BI188" s="109"/>
      <c r="BK188" s="109"/>
    </row>
    <row r="189" spans="61:63" ht="171" customHeight="1">
      <c r="BI189" s="109"/>
      <c r="BK189" s="109"/>
    </row>
    <row r="190" spans="61:63" ht="171" customHeight="1">
      <c r="BI190" s="109"/>
      <c r="BK190" s="109"/>
    </row>
    <row r="191" spans="61:63" ht="171" customHeight="1">
      <c r="BI191" s="109"/>
      <c r="BK191" s="109"/>
    </row>
    <row r="192" spans="61:63" ht="171" customHeight="1">
      <c r="BI192" s="109"/>
      <c r="BK192" s="109"/>
    </row>
    <row r="193" spans="61:63" ht="171" customHeight="1">
      <c r="BI193" s="109"/>
      <c r="BK193" s="109"/>
    </row>
    <row r="194" spans="61:63" ht="171" customHeight="1">
      <c r="BI194" s="109"/>
      <c r="BK194" s="109"/>
    </row>
    <row r="195" spans="61:63" ht="171" customHeight="1">
      <c r="BI195" s="109"/>
      <c r="BK195" s="109"/>
    </row>
    <row r="196" spans="61:63" ht="171" customHeight="1">
      <c r="BI196" s="109"/>
      <c r="BK196" s="109"/>
    </row>
    <row r="197" spans="61:63" ht="171" customHeight="1">
      <c r="BI197" s="109"/>
      <c r="BK197" s="109"/>
    </row>
    <row r="198" spans="61:63" ht="171" customHeight="1">
      <c r="BI198" s="109"/>
      <c r="BK198" s="109"/>
    </row>
    <row r="199" spans="61:63" ht="171" customHeight="1">
      <c r="BI199" s="109"/>
      <c r="BK199" s="109"/>
    </row>
    <row r="200" spans="61:63" ht="171" customHeight="1">
      <c r="BI200" s="109"/>
      <c r="BK200" s="109"/>
    </row>
    <row r="201" spans="61:63" ht="171" customHeight="1">
      <c r="BI201" s="109"/>
      <c r="BK201" s="109"/>
    </row>
    <row r="202" spans="61:63" ht="171" customHeight="1">
      <c r="BI202" s="109"/>
      <c r="BK202" s="109"/>
    </row>
    <row r="203" spans="61:63" ht="171" customHeight="1">
      <c r="BI203" s="109"/>
      <c r="BK203" s="109"/>
    </row>
    <row r="204" spans="61:63" ht="171" customHeight="1">
      <c r="BI204" s="109"/>
      <c r="BK204" s="109"/>
    </row>
    <row r="205" spans="61:63" ht="171" customHeight="1">
      <c r="BI205" s="109"/>
      <c r="BK205" s="109"/>
    </row>
    <row r="206" spans="61:63" ht="171" customHeight="1">
      <c r="BI206" s="109"/>
      <c r="BK206" s="109"/>
    </row>
    <row r="207" spans="61:63" ht="171" customHeight="1">
      <c r="BI207" s="109"/>
      <c r="BK207" s="109"/>
    </row>
    <row r="208" spans="61:63" ht="171" customHeight="1">
      <c r="BI208" s="109"/>
      <c r="BK208" s="109"/>
    </row>
    <row r="209" spans="61:63" ht="171" customHeight="1">
      <c r="BI209" s="109"/>
      <c r="BK209" s="109"/>
    </row>
    <row r="210" spans="61:63" ht="171" customHeight="1">
      <c r="BI210" s="109"/>
      <c r="BK210" s="109"/>
    </row>
    <row r="211" spans="61:63" ht="171" customHeight="1">
      <c r="BI211" s="109"/>
      <c r="BK211" s="109"/>
    </row>
    <row r="212" spans="61:63" ht="171" customHeight="1">
      <c r="BI212" s="109"/>
      <c r="BK212" s="109"/>
    </row>
    <row r="213" spans="61:63" ht="171" customHeight="1">
      <c r="BI213" s="109"/>
      <c r="BK213" s="109"/>
    </row>
    <row r="214" spans="61:63" ht="171" customHeight="1">
      <c r="BI214" s="109"/>
      <c r="BK214" s="109"/>
    </row>
    <row r="215" spans="61:63" ht="171" customHeight="1">
      <c r="BI215" s="109"/>
      <c r="BK215" s="109"/>
    </row>
    <row r="216" spans="61:63" ht="171" customHeight="1">
      <c r="BI216" s="109"/>
      <c r="BK216" s="109"/>
    </row>
    <row r="217" spans="61:63" ht="171" customHeight="1">
      <c r="BI217" s="109"/>
      <c r="BK217" s="109"/>
    </row>
    <row r="218" spans="61:63" ht="171" customHeight="1">
      <c r="BI218" s="109"/>
      <c r="BK218" s="109"/>
    </row>
    <row r="219" spans="61:63" ht="171" customHeight="1">
      <c r="BI219" s="109"/>
      <c r="BK219" s="109"/>
    </row>
    <row r="220" spans="61:63" ht="171" customHeight="1">
      <c r="BI220" s="109"/>
      <c r="BK220" s="109"/>
    </row>
    <row r="221" spans="61:63" ht="171" customHeight="1">
      <c r="BI221" s="109"/>
      <c r="BK221" s="109"/>
    </row>
    <row r="222" spans="61:63" ht="171" customHeight="1">
      <c r="BI222" s="109"/>
      <c r="BK222" s="109"/>
    </row>
    <row r="223" spans="61:63" ht="171" customHeight="1">
      <c r="BI223" s="109"/>
      <c r="BK223" s="109"/>
    </row>
    <row r="224" spans="61:63" ht="171" customHeight="1">
      <c r="BI224" s="109"/>
      <c r="BK224" s="109"/>
    </row>
    <row r="225" spans="61:63" ht="171" customHeight="1">
      <c r="BI225" s="109"/>
      <c r="BK225" s="109"/>
    </row>
    <row r="226" spans="61:63" ht="171" customHeight="1">
      <c r="BI226" s="109"/>
      <c r="BK226" s="109"/>
    </row>
    <row r="227" spans="61:63" ht="171" customHeight="1">
      <c r="BI227" s="109"/>
      <c r="BK227" s="109"/>
    </row>
    <row r="228" spans="61:63" ht="171" customHeight="1">
      <c r="BI228" s="109"/>
      <c r="BK228" s="109"/>
    </row>
    <row r="229" spans="61:63" ht="171" customHeight="1">
      <c r="BI229" s="109"/>
      <c r="BK229" s="109"/>
    </row>
    <row r="230" spans="61:63" ht="171" customHeight="1">
      <c r="BI230" s="109"/>
      <c r="BK230" s="109"/>
    </row>
    <row r="231" spans="61:63" ht="171" customHeight="1">
      <c r="BI231" s="109"/>
      <c r="BK231" s="109"/>
    </row>
    <row r="232" spans="61:63" ht="171" customHeight="1">
      <c r="BI232" s="109"/>
      <c r="BK232" s="109"/>
    </row>
    <row r="233" spans="61:63" ht="171" customHeight="1">
      <c r="BI233" s="109"/>
      <c r="BK233" s="109"/>
    </row>
    <row r="234" spans="61:63" ht="171" customHeight="1">
      <c r="BI234" s="109"/>
      <c r="BK234" s="109"/>
    </row>
    <row r="235" spans="61:63" ht="171" customHeight="1">
      <c r="BI235" s="109"/>
      <c r="BK235" s="109"/>
    </row>
    <row r="236" spans="61:63" ht="171" customHeight="1">
      <c r="BI236" s="109"/>
      <c r="BK236" s="109"/>
    </row>
    <row r="237" spans="61:63" ht="171" customHeight="1">
      <c r="BI237" s="109"/>
      <c r="BK237" s="109"/>
    </row>
    <row r="238" spans="61:63" ht="171" customHeight="1">
      <c r="BI238" s="109"/>
      <c r="BK238" s="109"/>
    </row>
    <row r="239" spans="61:63" ht="171" customHeight="1">
      <c r="BI239" s="109"/>
      <c r="BK239" s="109"/>
    </row>
    <row r="240" spans="61:63" ht="171" customHeight="1">
      <c r="BI240" s="109"/>
      <c r="BK240" s="109"/>
    </row>
    <row r="241" spans="61:63" ht="171" customHeight="1">
      <c r="BI241" s="109"/>
      <c r="BK241" s="109"/>
    </row>
    <row r="242" spans="61:63" ht="171" customHeight="1">
      <c r="BI242" s="109"/>
      <c r="BK242" s="109"/>
    </row>
    <row r="243" spans="61:63" ht="171" customHeight="1">
      <c r="BI243" s="109"/>
      <c r="BK243" s="109"/>
    </row>
    <row r="244" spans="61:63" ht="171" customHeight="1">
      <c r="BI244" s="109"/>
      <c r="BK244" s="109"/>
    </row>
    <row r="245" spans="61:63" ht="171" customHeight="1">
      <c r="BI245" s="109"/>
      <c r="BK245" s="109"/>
    </row>
    <row r="246" spans="61:63" ht="171" customHeight="1">
      <c r="BI246" s="109"/>
      <c r="BK246" s="109"/>
    </row>
    <row r="247" spans="61:63" ht="171" customHeight="1">
      <c r="BI247" s="109"/>
      <c r="BK247" s="109"/>
    </row>
    <row r="248" spans="61:63" ht="171" customHeight="1">
      <c r="BI248" s="109"/>
      <c r="BK248" s="109"/>
    </row>
    <row r="249" spans="61:63" ht="171" customHeight="1">
      <c r="BI249" s="109"/>
      <c r="BK249" s="109"/>
    </row>
    <row r="250" spans="61:63" ht="171" customHeight="1">
      <c r="BI250" s="109"/>
      <c r="BK250" s="109"/>
    </row>
    <row r="251" spans="61:63" ht="171" customHeight="1">
      <c r="BI251" s="109"/>
      <c r="BK251" s="109"/>
    </row>
    <row r="252" spans="61:63" ht="171" customHeight="1">
      <c r="BI252" s="109"/>
      <c r="BK252" s="109"/>
    </row>
    <row r="253" spans="61:63" ht="171" customHeight="1">
      <c r="BI253" s="109"/>
      <c r="BK253" s="109"/>
    </row>
    <row r="254" spans="61:63" ht="171" customHeight="1">
      <c r="BI254" s="109"/>
      <c r="BK254" s="109"/>
    </row>
    <row r="255" spans="61:63" ht="171" customHeight="1">
      <c r="BI255" s="109"/>
      <c r="BK255" s="109"/>
    </row>
    <row r="256" spans="61:63" ht="171" customHeight="1">
      <c r="BI256" s="109"/>
      <c r="BK256" s="109"/>
    </row>
    <row r="257" spans="61:63" ht="171" customHeight="1">
      <c r="BI257" s="109"/>
      <c r="BK257" s="109"/>
    </row>
    <row r="258" spans="61:63" ht="171" customHeight="1">
      <c r="BI258" s="109"/>
      <c r="BK258" s="109"/>
    </row>
    <row r="259" spans="61:63" ht="171" customHeight="1">
      <c r="BI259" s="109"/>
      <c r="BK259" s="109"/>
    </row>
    <row r="260" spans="61:63" ht="171" customHeight="1">
      <c r="BI260" s="109"/>
      <c r="BK260" s="109"/>
    </row>
    <row r="261" spans="61:63" ht="171" customHeight="1">
      <c r="BI261" s="109"/>
      <c r="BK261" s="109"/>
    </row>
    <row r="262" spans="61:63" ht="171" customHeight="1">
      <c r="BI262" s="109"/>
      <c r="BK262" s="109"/>
    </row>
    <row r="263" spans="61:63" ht="171" customHeight="1">
      <c r="BI263" s="109"/>
      <c r="BK263" s="109"/>
    </row>
    <row r="264" spans="61:63" ht="171" customHeight="1">
      <c r="BI264" s="109"/>
      <c r="BK264" s="109"/>
    </row>
    <row r="265" spans="61:63" ht="171" customHeight="1">
      <c r="BI265" s="109"/>
      <c r="BK265" s="109"/>
    </row>
    <row r="266" spans="61:63" ht="171" customHeight="1">
      <c r="BI266" s="109"/>
      <c r="BK266" s="109"/>
    </row>
    <row r="267" spans="61:63" ht="171" customHeight="1">
      <c r="BI267" s="109"/>
      <c r="BK267" s="109"/>
    </row>
    <row r="268" spans="61:63" ht="171" customHeight="1">
      <c r="BI268" s="109"/>
      <c r="BK268" s="109"/>
    </row>
    <row r="269" spans="61:63" ht="171" customHeight="1">
      <c r="BI269" s="109"/>
      <c r="BK269" s="109"/>
    </row>
    <row r="270" spans="61:63" ht="171" customHeight="1">
      <c r="BI270" s="109"/>
      <c r="BK270" s="109"/>
    </row>
    <row r="271" spans="61:63" ht="171" customHeight="1">
      <c r="BI271" s="109"/>
      <c r="BK271" s="109"/>
    </row>
    <row r="272" spans="61:63" ht="171" customHeight="1">
      <c r="BI272" s="109"/>
      <c r="BK272" s="109"/>
    </row>
    <row r="273" spans="61:63" ht="171" customHeight="1">
      <c r="BI273" s="109"/>
      <c r="BK273" s="109"/>
    </row>
    <row r="274" spans="61:63" ht="171" customHeight="1">
      <c r="BI274" s="109"/>
      <c r="BK274" s="109"/>
    </row>
    <row r="275" spans="61:63" ht="171" customHeight="1">
      <c r="BI275" s="109"/>
      <c r="BK275" s="109"/>
    </row>
    <row r="276" spans="61:63" ht="171" customHeight="1">
      <c r="BI276" s="109"/>
      <c r="BK276" s="109"/>
    </row>
    <row r="277" spans="61:63" ht="171" customHeight="1">
      <c r="BI277" s="109"/>
      <c r="BK277" s="109"/>
    </row>
    <row r="278" spans="61:63" ht="171" customHeight="1">
      <c r="BI278" s="109"/>
      <c r="BK278" s="109"/>
    </row>
    <row r="279" spans="61:63" ht="171" customHeight="1">
      <c r="BI279" s="109"/>
      <c r="BK279" s="109"/>
    </row>
    <row r="280" spans="61:63" ht="171" customHeight="1">
      <c r="BI280" s="109"/>
      <c r="BK280" s="109"/>
    </row>
    <row r="281" spans="61:63" ht="171" customHeight="1">
      <c r="BI281" s="109"/>
      <c r="BK281" s="109"/>
    </row>
    <row r="282" spans="61:63" ht="171" customHeight="1">
      <c r="BI282" s="109"/>
      <c r="BK282" s="109"/>
    </row>
    <row r="283" spans="61:63" ht="171" customHeight="1">
      <c r="BI283" s="109"/>
      <c r="BK283" s="109"/>
    </row>
    <row r="284" spans="61:63" ht="171" customHeight="1">
      <c r="BI284" s="109"/>
      <c r="BK284" s="109"/>
    </row>
    <row r="285" spans="61:63" ht="171" customHeight="1">
      <c r="BI285" s="109"/>
      <c r="BK285" s="109"/>
    </row>
    <row r="286" spans="61:63" ht="171" customHeight="1">
      <c r="BI286" s="109"/>
      <c r="BK286" s="109"/>
    </row>
    <row r="287" spans="61:63" ht="171" customHeight="1">
      <c r="BI287" s="109"/>
      <c r="BK287" s="109"/>
    </row>
    <row r="288" spans="61:63" ht="171" customHeight="1">
      <c r="BI288" s="109"/>
      <c r="BK288" s="109"/>
    </row>
    <row r="289" spans="61:63" ht="171" customHeight="1">
      <c r="BI289" s="109"/>
      <c r="BK289" s="109"/>
    </row>
    <row r="290" spans="61:63" ht="171" customHeight="1">
      <c r="BI290" s="109"/>
      <c r="BK290" s="109"/>
    </row>
    <row r="291" spans="61:63" ht="171" customHeight="1">
      <c r="BI291" s="109"/>
      <c r="BK291" s="109"/>
    </row>
    <row r="292" spans="61:63" ht="171" customHeight="1">
      <c r="BI292" s="109"/>
      <c r="BK292" s="109"/>
    </row>
    <row r="293" spans="61:63" ht="171" customHeight="1">
      <c r="BI293" s="109"/>
      <c r="BK293" s="109"/>
    </row>
    <row r="294" spans="61:63" ht="171" customHeight="1">
      <c r="BI294" s="109"/>
      <c r="BK294" s="109"/>
    </row>
    <row r="295" spans="61:63" ht="171" customHeight="1">
      <c r="BI295" s="109"/>
      <c r="BK295" s="109"/>
    </row>
    <row r="296" spans="61:63" ht="171" customHeight="1">
      <c r="BI296" s="109"/>
      <c r="BK296" s="109"/>
    </row>
    <row r="297" spans="61:63" ht="171" customHeight="1">
      <c r="BI297" s="109"/>
      <c r="BK297" s="109"/>
    </row>
    <row r="298" spans="61:63" ht="171" customHeight="1">
      <c r="BI298" s="109"/>
      <c r="BK298" s="109"/>
    </row>
    <row r="299" spans="61:63" ht="171" customHeight="1">
      <c r="BI299" s="109"/>
      <c r="BK299" s="109"/>
    </row>
    <row r="300" spans="61:63" ht="171" customHeight="1">
      <c r="BI300" s="109"/>
      <c r="BK300" s="109"/>
    </row>
    <row r="301" spans="61:63" ht="171" customHeight="1">
      <c r="BI301" s="109"/>
      <c r="BK301" s="109"/>
    </row>
    <row r="302" spans="61:63" ht="171" customHeight="1">
      <c r="BI302" s="109"/>
      <c r="BK302" s="109"/>
    </row>
    <row r="303" spans="61:63" ht="171" customHeight="1">
      <c r="BI303" s="109"/>
      <c r="BK303" s="109"/>
    </row>
    <row r="304" spans="61:63" ht="171" customHeight="1">
      <c r="BI304" s="109"/>
      <c r="BK304" s="109"/>
    </row>
    <row r="305" spans="61:63" ht="171" customHeight="1">
      <c r="BI305" s="109"/>
      <c r="BK305" s="109"/>
    </row>
    <row r="306" spans="61:63" ht="171" customHeight="1">
      <c r="BI306" s="109"/>
      <c r="BK306" s="109"/>
    </row>
    <row r="307" spans="61:63" ht="171" customHeight="1">
      <c r="BI307" s="109"/>
      <c r="BK307" s="109"/>
    </row>
    <row r="308" spans="61:63" ht="171" customHeight="1">
      <c r="BI308" s="109"/>
      <c r="BK308" s="109"/>
    </row>
    <row r="309" spans="61:63" ht="171" customHeight="1">
      <c r="BI309" s="109"/>
      <c r="BK309" s="109"/>
    </row>
    <row r="310" spans="61:63" ht="171" customHeight="1">
      <c r="BI310" s="109"/>
      <c r="BK310" s="109"/>
    </row>
    <row r="311" spans="61:63" ht="171" customHeight="1">
      <c r="BI311" s="109"/>
      <c r="BK311" s="109"/>
    </row>
    <row r="312" spans="61:63" ht="171" customHeight="1">
      <c r="BI312" s="109"/>
      <c r="BK312" s="109"/>
    </row>
    <row r="313" spans="61:63" ht="171" customHeight="1">
      <c r="BI313" s="109"/>
      <c r="BK313" s="109"/>
    </row>
    <row r="314" spans="61:63" ht="171" customHeight="1">
      <c r="BI314" s="109"/>
      <c r="BK314" s="109"/>
    </row>
    <row r="315" spans="61:63" ht="171" customHeight="1">
      <c r="BI315" s="109"/>
      <c r="BK315" s="109"/>
    </row>
    <row r="316" spans="61:63" ht="171" customHeight="1">
      <c r="BI316" s="109"/>
      <c r="BK316" s="109"/>
    </row>
    <row r="317" spans="61:63" ht="171" customHeight="1">
      <c r="BI317" s="109"/>
      <c r="BK317" s="109"/>
    </row>
    <row r="318" spans="61:63" ht="171" customHeight="1">
      <c r="BI318" s="109"/>
      <c r="BK318" s="109"/>
    </row>
    <row r="319" spans="61:63" ht="171" customHeight="1">
      <c r="BI319" s="109"/>
      <c r="BK319" s="109"/>
    </row>
    <row r="320" spans="61:63" ht="171" customHeight="1">
      <c r="BI320" s="109"/>
      <c r="BK320" s="109"/>
    </row>
    <row r="321" spans="61:63" ht="171" customHeight="1">
      <c r="BI321" s="109"/>
      <c r="BK321" s="109"/>
    </row>
    <row r="322" spans="61:63" ht="171" customHeight="1">
      <c r="BI322" s="109"/>
      <c r="BK322" s="109"/>
    </row>
    <row r="323" spans="61:63" ht="171" customHeight="1">
      <c r="BI323" s="109"/>
      <c r="BK323" s="109"/>
    </row>
    <row r="324" spans="61:63" ht="171" customHeight="1">
      <c r="BI324" s="109"/>
      <c r="BK324" s="109"/>
    </row>
    <row r="325" spans="61:63" ht="171" customHeight="1">
      <c r="BI325" s="109"/>
      <c r="BK325" s="109"/>
    </row>
    <row r="326" spans="61:63" ht="171" customHeight="1">
      <c r="BI326" s="109"/>
      <c r="BK326" s="109"/>
    </row>
    <row r="327" spans="61:63" ht="171" customHeight="1">
      <c r="BI327" s="109"/>
      <c r="BK327" s="109"/>
    </row>
    <row r="328" spans="61:63" ht="171" customHeight="1">
      <c r="BI328" s="109"/>
      <c r="BK328" s="109"/>
    </row>
    <row r="329" spans="61:63" ht="171" customHeight="1">
      <c r="BI329" s="109"/>
      <c r="BK329" s="109"/>
    </row>
    <row r="330" spans="61:63" ht="171" customHeight="1">
      <c r="BI330" s="109"/>
      <c r="BK330" s="109"/>
    </row>
    <row r="331" spans="61:63" ht="171" customHeight="1">
      <c r="BI331" s="109"/>
      <c r="BK331" s="109"/>
    </row>
    <row r="332" spans="61:63" ht="171" customHeight="1">
      <c r="BI332" s="109"/>
      <c r="BK332" s="109"/>
    </row>
    <row r="333" spans="61:63" ht="171" customHeight="1">
      <c r="BI333" s="109"/>
      <c r="BK333" s="109"/>
    </row>
    <row r="334" spans="61:63" ht="171" customHeight="1">
      <c r="BI334" s="109"/>
      <c r="BK334" s="109"/>
    </row>
    <row r="335" spans="61:63" ht="171" customHeight="1">
      <c r="BI335" s="109"/>
      <c r="BK335" s="109"/>
    </row>
    <row r="336" spans="61:63" ht="171" customHeight="1">
      <c r="BI336" s="109"/>
      <c r="BK336" s="109"/>
    </row>
    <row r="337" spans="61:63" ht="171" customHeight="1">
      <c r="BI337" s="109"/>
      <c r="BK337" s="109"/>
    </row>
    <row r="338" spans="61:63" ht="171" customHeight="1">
      <c r="BI338" s="109"/>
      <c r="BK338" s="109"/>
    </row>
    <row r="339" spans="61:63" ht="171" customHeight="1">
      <c r="BI339" s="109"/>
      <c r="BK339" s="109"/>
    </row>
    <row r="340" spans="61:63" ht="171" customHeight="1">
      <c r="BI340" s="109"/>
      <c r="BK340" s="109"/>
    </row>
    <row r="341" spans="61:63" ht="171" customHeight="1">
      <c r="BI341" s="109"/>
      <c r="BK341" s="109"/>
    </row>
    <row r="342" spans="61:63" ht="171" customHeight="1">
      <c r="BI342" s="109"/>
      <c r="BK342" s="109"/>
    </row>
    <row r="343" spans="61:63" ht="171" customHeight="1">
      <c r="BI343" s="109"/>
      <c r="BK343" s="109"/>
    </row>
    <row r="344" spans="61:63" ht="171" customHeight="1">
      <c r="BI344" s="109"/>
      <c r="BK344" s="109"/>
    </row>
    <row r="345" spans="61:63" ht="171" customHeight="1">
      <c r="BI345" s="109"/>
      <c r="BK345" s="109"/>
    </row>
    <row r="346" spans="61:63" ht="171" customHeight="1">
      <c r="BI346" s="109"/>
      <c r="BK346" s="109"/>
    </row>
    <row r="347" spans="61:63" ht="171" customHeight="1">
      <c r="BI347" s="109"/>
      <c r="BK347" s="109"/>
    </row>
    <row r="348" spans="61:63" ht="171" customHeight="1">
      <c r="BI348" s="109"/>
      <c r="BK348" s="109"/>
    </row>
    <row r="349" spans="61:63" ht="171" customHeight="1">
      <c r="BI349" s="109"/>
      <c r="BK349" s="109"/>
    </row>
    <row r="350" spans="61:63" ht="171" customHeight="1">
      <c r="BI350" s="109"/>
      <c r="BK350" s="109"/>
    </row>
    <row r="351" spans="61:63" ht="171" customHeight="1">
      <c r="BI351" s="109"/>
      <c r="BK351" s="109"/>
    </row>
    <row r="352" spans="61:63" ht="171" customHeight="1">
      <c r="BI352" s="109"/>
      <c r="BK352" s="109"/>
    </row>
    <row r="353" spans="61:63" ht="171" customHeight="1">
      <c r="BI353" s="109"/>
      <c r="BK353" s="109"/>
    </row>
    <row r="354" spans="61:63" ht="171" customHeight="1">
      <c r="BI354" s="109"/>
      <c r="BK354" s="109"/>
    </row>
    <row r="355" spans="61:63" ht="171" customHeight="1">
      <c r="BI355" s="109"/>
      <c r="BK355" s="109"/>
    </row>
    <row r="356" spans="61:63" ht="171" customHeight="1">
      <c r="BI356" s="109"/>
      <c r="BK356" s="109"/>
    </row>
    <row r="357" spans="61:63" ht="171" customHeight="1">
      <c r="BI357" s="109"/>
      <c r="BK357" s="109"/>
    </row>
    <row r="358" spans="61:63" ht="171" customHeight="1">
      <c r="BI358" s="109"/>
      <c r="BK358" s="109"/>
    </row>
    <row r="359" spans="61:63" ht="171" customHeight="1">
      <c r="BI359" s="109"/>
      <c r="BK359" s="109"/>
    </row>
    <row r="360" spans="61:63" ht="171" customHeight="1">
      <c r="BI360" s="109"/>
      <c r="BK360" s="109"/>
    </row>
    <row r="361" spans="61:63" ht="171" customHeight="1">
      <c r="BI361" s="109"/>
      <c r="BK361" s="109"/>
    </row>
    <row r="362" spans="61:63" ht="171" customHeight="1">
      <c r="BI362" s="109"/>
      <c r="BK362" s="109"/>
    </row>
    <row r="363" spans="61:63" ht="171" customHeight="1">
      <c r="BI363" s="109"/>
      <c r="BK363" s="109"/>
    </row>
    <row r="364" spans="61:63" ht="171" customHeight="1">
      <c r="BI364" s="109"/>
      <c r="BK364" s="109"/>
    </row>
    <row r="365" spans="61:63" ht="171" customHeight="1">
      <c r="BI365" s="109"/>
      <c r="BK365" s="109"/>
    </row>
    <row r="366" spans="61:63" ht="171" customHeight="1">
      <c r="BI366" s="109"/>
      <c r="BK366" s="109"/>
    </row>
    <row r="367" spans="61:63" ht="171" customHeight="1">
      <c r="BI367" s="109"/>
      <c r="BK367" s="109"/>
    </row>
    <row r="368" spans="61:63" ht="171" customHeight="1">
      <c r="BI368" s="109"/>
      <c r="BK368" s="109"/>
    </row>
    <row r="369" spans="61:63" ht="171" customHeight="1">
      <c r="BI369" s="109"/>
      <c r="BK369" s="109"/>
    </row>
    <row r="370" spans="61:63" ht="171" customHeight="1">
      <c r="BI370" s="109"/>
      <c r="BK370" s="109"/>
    </row>
    <row r="371" spans="61:63" ht="171" customHeight="1">
      <c r="BI371" s="109"/>
      <c r="BK371" s="109"/>
    </row>
    <row r="372" spans="61:63" ht="171" customHeight="1">
      <c r="BI372" s="109"/>
      <c r="BK372" s="109"/>
    </row>
    <row r="373" spans="61:63" ht="171" customHeight="1">
      <c r="BI373" s="109"/>
      <c r="BK373" s="109"/>
    </row>
    <row r="374" spans="61:63" ht="171" customHeight="1">
      <c r="BI374" s="109"/>
      <c r="BK374" s="109"/>
    </row>
    <row r="375" spans="61:63" ht="171" customHeight="1">
      <c r="BI375" s="109"/>
      <c r="BK375" s="109"/>
    </row>
    <row r="376" spans="61:63" ht="171" customHeight="1">
      <c r="BI376" s="109"/>
      <c r="BK376" s="109"/>
    </row>
    <row r="377" spans="61:63" ht="171" customHeight="1">
      <c r="BI377" s="109"/>
      <c r="BK377" s="109"/>
    </row>
    <row r="378" spans="61:63" ht="171" customHeight="1">
      <c r="BI378" s="109"/>
      <c r="BK378" s="109"/>
    </row>
    <row r="379" spans="61:63" ht="171" customHeight="1">
      <c r="BI379" s="109"/>
      <c r="BK379" s="109"/>
    </row>
    <row r="380" spans="61:63" ht="171" customHeight="1">
      <c r="BI380" s="109"/>
      <c r="BK380" s="109"/>
    </row>
    <row r="381" spans="61:63" ht="171" customHeight="1">
      <c r="BI381" s="109"/>
      <c r="BK381" s="109"/>
    </row>
    <row r="382" spans="61:63" ht="171" customHeight="1">
      <c r="BI382" s="109"/>
      <c r="BK382" s="109"/>
    </row>
    <row r="383" spans="61:63" ht="171" customHeight="1">
      <c r="BI383" s="109"/>
      <c r="BK383" s="109"/>
    </row>
    <row r="384" spans="61:63" ht="171" customHeight="1">
      <c r="BI384" s="109"/>
      <c r="BK384" s="109"/>
    </row>
    <row r="385" spans="61:63" ht="171" customHeight="1">
      <c r="BI385" s="109"/>
      <c r="BK385" s="109"/>
    </row>
    <row r="386" spans="61:63" ht="171" customHeight="1">
      <c r="BI386" s="109"/>
      <c r="BK386" s="109"/>
    </row>
    <row r="387" spans="61:63" ht="171" customHeight="1">
      <c r="BI387" s="109"/>
      <c r="BK387" s="109"/>
    </row>
    <row r="388" spans="61:63" ht="171" customHeight="1">
      <c r="BI388" s="109"/>
      <c r="BK388" s="109"/>
    </row>
    <row r="389" spans="61:63" ht="171" customHeight="1">
      <c r="BI389" s="109"/>
      <c r="BK389" s="109"/>
    </row>
    <row r="390" spans="61:63" ht="171" customHeight="1">
      <c r="BI390" s="109"/>
      <c r="BK390" s="109"/>
    </row>
    <row r="391" spans="61:63" ht="171" customHeight="1">
      <c r="BI391" s="109"/>
      <c r="BK391" s="109"/>
    </row>
    <row r="392" spans="61:63" ht="171" customHeight="1">
      <c r="BI392" s="109"/>
      <c r="BK392" s="109"/>
    </row>
    <row r="393" spans="61:63" ht="171" customHeight="1">
      <c r="BI393" s="109"/>
      <c r="BK393" s="109"/>
    </row>
    <row r="394" spans="61:63" ht="171" customHeight="1">
      <c r="BI394" s="109"/>
      <c r="BK394" s="109"/>
    </row>
    <row r="395" spans="61:63" ht="171" customHeight="1">
      <c r="BI395" s="109"/>
      <c r="BK395" s="109"/>
    </row>
    <row r="396" spans="61:63" ht="171" customHeight="1">
      <c r="BI396" s="109"/>
      <c r="BK396" s="109"/>
    </row>
    <row r="397" spans="61:63" ht="171" customHeight="1">
      <c r="BI397" s="109"/>
      <c r="BK397" s="109"/>
    </row>
    <row r="398" spans="61:63" ht="171" customHeight="1">
      <c r="BI398" s="109"/>
      <c r="BK398" s="109"/>
    </row>
    <row r="399" spans="61:63" ht="171" customHeight="1">
      <c r="BI399" s="109"/>
      <c r="BK399" s="109"/>
    </row>
    <row r="400" spans="61:63" ht="171" customHeight="1">
      <c r="BI400" s="109"/>
      <c r="BK400" s="109"/>
    </row>
    <row r="401" spans="61:63" ht="171" customHeight="1">
      <c r="BI401" s="109"/>
      <c r="BK401" s="109"/>
    </row>
    <row r="402" spans="61:63" ht="171" customHeight="1">
      <c r="BI402" s="109"/>
      <c r="BK402" s="109"/>
    </row>
    <row r="403" spans="61:63" ht="171" customHeight="1">
      <c r="BI403" s="109"/>
      <c r="BK403" s="109"/>
    </row>
    <row r="404" spans="61:63" ht="171" customHeight="1">
      <c r="BI404" s="109"/>
      <c r="BK404" s="109"/>
    </row>
    <row r="405" spans="61:63" ht="171" customHeight="1">
      <c r="BI405" s="109"/>
      <c r="BK405" s="109"/>
    </row>
    <row r="406" spans="61:63" ht="171" customHeight="1">
      <c r="BI406" s="109"/>
      <c r="BK406" s="109"/>
    </row>
    <row r="407" spans="61:63" ht="171" customHeight="1">
      <c r="BI407" s="109"/>
      <c r="BK407" s="109"/>
    </row>
    <row r="408" spans="61:63" ht="171" customHeight="1">
      <c r="BI408" s="109"/>
      <c r="BK408" s="109"/>
    </row>
    <row r="409" spans="61:63" ht="171" customHeight="1">
      <c r="BI409" s="109"/>
      <c r="BK409" s="109"/>
    </row>
  </sheetData>
  <sheetProtection algorithmName="SHA-512" hashValue="V5f6lDm/wuZ/UgbNyQS1+1XJCwr3ZlCZPmDICjGTWFAqitwL8RtMK9CqaEn4Wk6XKpa7e6oNG/4cE9A0yR8qyg==" saltValue="9JO3qU3p8EQrcnRIzAEB7Q==" spinCount="100000" sheet="1" objects="1" scenarios="1" sort="0" autoFilter="0"/>
  <mergeCells count="2">
    <mergeCell ref="M5:N5"/>
    <mergeCell ref="A1:J2"/>
  </mergeCells>
  <printOptions horizontalCentered="1"/>
  <pageMargins left="0.23622047244094491" right="0.23622047244094491" top="0.55118110236220474" bottom="0.15748031496062992" header="0.11811023622047245" footer="0.31496062992125984"/>
  <pageSetup paperSize="8" scale="10" orientation="landscape" r:id="rId1"/>
  <headerFooter>
    <oddHeader>&amp;C&amp;"-,Gras"&amp;72CALENDRIER DES EPREUVES PONCTUELLES 
BTS 2023</oddHeader>
  </headerFooter>
  <rowBreaks count="1" manualBreakCount="1">
    <brk id="17" max="67" man="1"/>
  </rowBreaks>
  <colBreaks count="3" manualBreakCount="3">
    <brk id="31" max="1048575" man="1"/>
    <brk id="42" max="30" man="1"/>
    <brk id="49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BTS TTES SPE 2023</vt:lpstr>
      <vt:lpstr>'BTS TTES SPE 2023'!Impression_des_titres</vt:lpstr>
      <vt:lpstr>'BTS TTES SPE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rarani teriitehau</dc:creator>
  <cp:lastModifiedBy>Vaea Houssin</cp:lastModifiedBy>
  <cp:lastPrinted>2023-04-19T21:39:03Z</cp:lastPrinted>
  <dcterms:created xsi:type="dcterms:W3CDTF">2020-10-14T18:44:00Z</dcterms:created>
  <dcterms:modified xsi:type="dcterms:W3CDTF">2023-05-15T17:48:17Z</dcterms:modified>
</cp:coreProperties>
</file>