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dfci\00-DFCI - ADMIN\00-CANEVAS et TUTO\01-CANEVAS MONTAGE DE STAGE\CANEVAS 2026-2027\Montage\"/>
    </mc:Choice>
  </mc:AlternateContent>
  <bookViews>
    <workbookView xWindow="0" yWindow="0" windowWidth="38400" windowHeight="17400"/>
  </bookViews>
  <sheets>
    <sheet name="MONTAGE" sheetId="1" r:id="rId1"/>
    <sheet name="BASE 2026" sheetId="2" state="hidden" r:id="rId2"/>
  </sheets>
  <definedNames>
    <definedName name="_xlnm._FilterDatabase" localSheetId="1" hidden="1">'BASE 2026'!$A$1:$AA$431</definedName>
    <definedName name="EQUIV">MONTAGE!$R$12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" i="1" l="1"/>
  <c r="E3" i="1"/>
  <c r="D2" i="1" l="1"/>
  <c r="G1" i="1"/>
  <c r="R13" i="1" l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12" i="1"/>
  <c r="N2" i="1" l="1"/>
  <c r="S12" i="1" l="1"/>
  <c r="AZ12" i="1"/>
  <c r="S14" i="1"/>
  <c r="S13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AZ13" i="1"/>
  <c r="AZ14" i="1"/>
  <c r="AZ15" i="1"/>
  <c r="AZ16" i="1"/>
  <c r="AZ17" i="1"/>
  <c r="AZ18" i="1"/>
  <c r="AZ19" i="1"/>
  <c r="AZ20" i="1"/>
  <c r="AZ21" i="1"/>
  <c r="AZ22" i="1"/>
  <c r="AZ23" i="1"/>
  <c r="AZ24" i="1"/>
  <c r="AZ25" i="1"/>
  <c r="AZ26" i="1"/>
  <c r="AZ27" i="1"/>
  <c r="AZ28" i="1"/>
  <c r="AZ29" i="1"/>
  <c r="AZ30" i="1"/>
  <c r="AZ31" i="1"/>
  <c r="AZ32" i="1"/>
  <c r="AZ33" i="1"/>
  <c r="AZ34" i="1"/>
  <c r="AZ35" i="1"/>
  <c r="AZ36" i="1"/>
  <c r="AZ37" i="1"/>
  <c r="BA37" i="1" s="1"/>
  <c r="AZ38" i="1"/>
  <c r="AZ39" i="1"/>
  <c r="AZ40" i="1"/>
  <c r="AZ41" i="1"/>
  <c r="AZ42" i="1"/>
  <c r="AZ43" i="1"/>
  <c r="AZ44" i="1"/>
  <c r="AZ45" i="1"/>
  <c r="AZ46" i="1"/>
  <c r="AZ47" i="1"/>
  <c r="AZ48" i="1"/>
  <c r="AZ49" i="1"/>
  <c r="AZ50" i="1"/>
  <c r="BA50" i="1"/>
  <c r="AZ51" i="1"/>
  <c r="AY52" i="1"/>
  <c r="AO12" i="1"/>
  <c r="AO13" i="1"/>
  <c r="AO14" i="1"/>
  <c r="AO15" i="1"/>
  <c r="AO16" i="1"/>
  <c r="AO17" i="1"/>
  <c r="AO18" i="1"/>
  <c r="AO19" i="1"/>
  <c r="AO20" i="1"/>
  <c r="AO21" i="1"/>
  <c r="AO22" i="1"/>
  <c r="AO23" i="1"/>
  <c r="AO24" i="1"/>
  <c r="AO25" i="1"/>
  <c r="AO26" i="1"/>
  <c r="AO27" i="1"/>
  <c r="AO28" i="1"/>
  <c r="AO29" i="1"/>
  <c r="AO30" i="1"/>
  <c r="AO31" i="1"/>
  <c r="AO32" i="1"/>
  <c r="AO33" i="1"/>
  <c r="AO34" i="1"/>
  <c r="AO35" i="1"/>
  <c r="AO36" i="1"/>
  <c r="AO37" i="1"/>
  <c r="AO38" i="1"/>
  <c r="AO39" i="1"/>
  <c r="AO40" i="1"/>
  <c r="AO41" i="1"/>
  <c r="AO42" i="1"/>
  <c r="AO43" i="1"/>
  <c r="AO44" i="1"/>
  <c r="AO45" i="1"/>
  <c r="AO46" i="1"/>
  <c r="AO47" i="1"/>
  <c r="AO48" i="1"/>
  <c r="AO49" i="1"/>
  <c r="AO50" i="1"/>
  <c r="AO5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5" i="1"/>
  <c r="AF26" i="1"/>
  <c r="AF27" i="1"/>
  <c r="AF28" i="1"/>
  <c r="AF29" i="1"/>
  <c r="AF30" i="1"/>
  <c r="AF31" i="1"/>
  <c r="AF32" i="1"/>
  <c r="AF33" i="1"/>
  <c r="AF34" i="1"/>
  <c r="AF35" i="1"/>
  <c r="AF36" i="1"/>
  <c r="AF37" i="1"/>
  <c r="AF38" i="1"/>
  <c r="AF39" i="1"/>
  <c r="AF40" i="1"/>
  <c r="AF41" i="1"/>
  <c r="AF42" i="1"/>
  <c r="AF43" i="1"/>
  <c r="AF44" i="1"/>
  <c r="AF45" i="1"/>
  <c r="AF46" i="1"/>
  <c r="AF47" i="1"/>
  <c r="AF48" i="1"/>
  <c r="AF49" i="1"/>
  <c r="AF50" i="1"/>
  <c r="AF51" i="1"/>
  <c r="Q52" i="1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U13" i="1" l="1"/>
  <c r="U40" i="1"/>
  <c r="U39" i="1"/>
  <c r="U24" i="1"/>
  <c r="BA49" i="1"/>
  <c r="BB49" i="1"/>
  <c r="BB38" i="1"/>
  <c r="BA35" i="1"/>
  <c r="BB35" i="1"/>
  <c r="BB43" i="1"/>
  <c r="BB13" i="1"/>
  <c r="BB50" i="1"/>
  <c r="BB37" i="1"/>
  <c r="BB14" i="1"/>
  <c r="BA46" i="1"/>
  <c r="BB46" i="1" s="1"/>
  <c r="BA36" i="1"/>
  <c r="BB36" i="1" s="1"/>
  <c r="BB31" i="1"/>
  <c r="BA13" i="1"/>
  <c r="T12" i="1"/>
  <c r="U12" i="1" s="1"/>
  <c r="AF52" i="1"/>
  <c r="AO52" i="1"/>
  <c r="BA14" i="1"/>
  <c r="BA39" i="1"/>
  <c r="BB39" i="1" s="1"/>
  <c r="BA24" i="1"/>
  <c r="BB24" i="1" s="1"/>
  <c r="BA18" i="1"/>
  <c r="BB18" i="1" s="1"/>
  <c r="T46" i="1"/>
  <c r="U46" i="1" s="1"/>
  <c r="T40" i="1"/>
  <c r="T28" i="1"/>
  <c r="U28" i="1" s="1"/>
  <c r="T22" i="1"/>
  <c r="U22" i="1" s="1"/>
  <c r="BA38" i="1"/>
  <c r="BA29" i="1"/>
  <c r="BB29" i="1" s="1"/>
  <c r="T45" i="1"/>
  <c r="U45" i="1" s="1"/>
  <c r="BA48" i="1"/>
  <c r="BB48" i="1" s="1"/>
  <c r="BA43" i="1"/>
  <c r="BA28" i="1"/>
  <c r="BB28" i="1" s="1"/>
  <c r="BA22" i="1"/>
  <c r="BB22" i="1" s="1"/>
  <c r="BA16" i="1"/>
  <c r="BB16" i="1" s="1"/>
  <c r="T50" i="1"/>
  <c r="U50" i="1" s="1"/>
  <c r="T38" i="1"/>
  <c r="U38" i="1" s="1"/>
  <c r="T32" i="1"/>
  <c r="U32" i="1" s="1"/>
  <c r="T26" i="1"/>
  <c r="U26" i="1" s="1"/>
  <c r="T20" i="1"/>
  <c r="U20" i="1" s="1"/>
  <c r="BA44" i="1"/>
  <c r="BB44" i="1" s="1"/>
  <c r="BA23" i="1"/>
  <c r="BB23" i="1" s="1"/>
  <c r="T39" i="1"/>
  <c r="T15" i="1"/>
  <c r="U15" i="1" s="1"/>
  <c r="BA51" i="1"/>
  <c r="BB51" i="1" s="1"/>
  <c r="BA47" i="1"/>
  <c r="BB47" i="1" s="1"/>
  <c r="BA33" i="1"/>
  <c r="BB33" i="1" s="1"/>
  <c r="BA27" i="1"/>
  <c r="BB27" i="1" s="1"/>
  <c r="BA21" i="1"/>
  <c r="BB21" i="1" s="1"/>
  <c r="BA15" i="1"/>
  <c r="BB15" i="1" s="1"/>
  <c r="T43" i="1"/>
  <c r="U43" i="1" s="1"/>
  <c r="T37" i="1"/>
  <c r="U37" i="1" s="1"/>
  <c r="T25" i="1"/>
  <c r="U25" i="1" s="1"/>
  <c r="T14" i="1"/>
  <c r="U14" i="1" s="1"/>
  <c r="BA26" i="1"/>
  <c r="BB26" i="1" s="1"/>
  <c r="BA20" i="1"/>
  <c r="BB20" i="1" s="1"/>
  <c r="T48" i="1"/>
  <c r="U48" i="1" s="1"/>
  <c r="T36" i="1"/>
  <c r="U36" i="1" s="1"/>
  <c r="T24" i="1"/>
  <c r="T18" i="1"/>
  <c r="U18" i="1" s="1"/>
  <c r="BA12" i="1"/>
  <c r="BB12" i="1" s="1"/>
  <c r="BA41" i="1"/>
  <c r="BB41" i="1" s="1"/>
  <c r="BA40" i="1"/>
  <c r="BB40" i="1" s="1"/>
  <c r="BA31" i="1"/>
  <c r="BA25" i="1"/>
  <c r="BB25" i="1" s="1"/>
  <c r="BA19" i="1"/>
  <c r="BB19" i="1" s="1"/>
  <c r="T41" i="1"/>
  <c r="U41" i="1" s="1"/>
  <c r="T23" i="1"/>
  <c r="U23" i="1" s="1"/>
  <c r="T17" i="1"/>
  <c r="U17" i="1" s="1"/>
  <c r="T30" i="1"/>
  <c r="U30" i="1" s="1"/>
  <c r="T16" i="1"/>
  <c r="U16" i="1" s="1"/>
  <c r="T34" i="1"/>
  <c r="U34" i="1" s="1"/>
  <c r="T51" i="1"/>
  <c r="U51" i="1" s="1"/>
  <c r="T13" i="1"/>
  <c r="BA45" i="1"/>
  <c r="BB45" i="1" s="1"/>
  <c r="BA34" i="1"/>
  <c r="BB34" i="1" s="1"/>
  <c r="BA32" i="1"/>
  <c r="BB32" i="1" s="1"/>
  <c r="BA30" i="1"/>
  <c r="BB30" i="1" s="1"/>
  <c r="BA17" i="1"/>
  <c r="BB17" i="1" s="1"/>
  <c r="BA42" i="1"/>
  <c r="BB42" i="1" s="1"/>
  <c r="T44" i="1"/>
  <c r="U44" i="1" s="1"/>
  <c r="T27" i="1"/>
  <c r="U27" i="1" s="1"/>
  <c r="T29" i="1"/>
  <c r="U29" i="1" s="1"/>
  <c r="T31" i="1"/>
  <c r="U31" i="1" s="1"/>
  <c r="T49" i="1"/>
  <c r="U49" i="1" s="1"/>
  <c r="T47" i="1"/>
  <c r="U47" i="1" s="1"/>
  <c r="T35" i="1"/>
  <c r="U35" i="1" s="1"/>
  <c r="T33" i="1"/>
  <c r="U33" i="1" s="1"/>
  <c r="T21" i="1"/>
  <c r="U21" i="1" s="1"/>
  <c r="T19" i="1"/>
  <c r="U19" i="1" s="1"/>
  <c r="T42" i="1"/>
  <c r="U42" i="1" s="1"/>
  <c r="BB52" i="1" l="1"/>
  <c r="U52" i="1"/>
  <c r="N5" i="1"/>
</calcChain>
</file>

<file path=xl/sharedStrings.xml><?xml version="1.0" encoding="utf-8"?>
<sst xmlns="http://schemas.openxmlformats.org/spreadsheetml/2006/main" count="20170" uniqueCount="3525">
  <si>
    <t>Description de la formation</t>
  </si>
  <si>
    <t>CODE GAIA DU DISPOSITIF :</t>
  </si>
  <si>
    <r>
      <rPr>
        <sz val="14"/>
        <color indexed="2"/>
        <rFont val="Times New Roman"/>
        <family val="1"/>
      </rPr>
      <t>A renseigner en premier</t>
    </r>
    <r>
      <rPr>
        <b/>
        <sz val="14"/>
        <color indexed="2"/>
        <rFont val="Times New Roman"/>
        <family val="1"/>
      </rPr>
      <t xml:space="preserve">
ENTRER LE CODE GAIA DU MODULE  &gt;&gt;</t>
    </r>
  </si>
  <si>
    <t>INTITULE DU DISPOSITIF :</t>
  </si>
  <si>
    <t>INTITULE DU MODULE :</t>
  </si>
  <si>
    <t>TYPE DE CANDIDATURE :</t>
  </si>
  <si>
    <t>RESPONSABLE DE FORMATION :</t>
  </si>
  <si>
    <t>Description de la session</t>
  </si>
  <si>
    <t>DATES :</t>
  </si>
  <si>
    <r>
      <t xml:space="preserve">COUT TOTAL ESTIMATIF DU STAGE :
</t>
    </r>
    <r>
      <rPr>
        <b/>
        <sz val="12"/>
        <rFont val="Times New Roman"/>
        <family val="1"/>
      </rPr>
      <t>(sans frais de déplacement des brigadiers)</t>
    </r>
  </si>
  <si>
    <t>OBSERVATIONS :</t>
  </si>
  <si>
    <t>HORAIRES :</t>
  </si>
  <si>
    <t>LIEU :</t>
  </si>
  <si>
    <t>ILE / COMMUNE :</t>
  </si>
  <si>
    <t>PIRAE</t>
  </si>
  <si>
    <t>SALLE :</t>
  </si>
  <si>
    <t>LES STAGIAIRES</t>
  </si>
  <si>
    <t>LES DEPLACEMENTS STAGIAIRES 
(uniquement si déplacement inter-îles)</t>
  </si>
  <si>
    <t>LES BRIGADIERS</t>
  </si>
  <si>
    <t>LES DEPLACEMENTS BRIGADIERS</t>
  </si>
  <si>
    <t>LES FORMATEURS</t>
  </si>
  <si>
    <t>REMUNERATION DES FORMATEURS</t>
  </si>
  <si>
    <t>DEPLACEMENTS FORMATEURS</t>
  </si>
  <si>
    <t>Nbre</t>
  </si>
  <si>
    <r>
      <t xml:space="preserve">Nom et prénom
</t>
    </r>
    <r>
      <rPr>
        <sz val="12"/>
        <rFont val="Times New Roman"/>
        <family val="1"/>
      </rPr>
      <t>(préciser M. Mme ou Mlle)</t>
    </r>
  </si>
  <si>
    <r>
      <t xml:space="preserve">Résidence familiale
</t>
    </r>
    <r>
      <rPr>
        <sz val="12"/>
        <rFont val="Times New Roman"/>
        <family val="1"/>
      </rPr>
      <t>(île / commune sur lequel se situe le domicile de l'agent)</t>
    </r>
  </si>
  <si>
    <t>Remplacement par la BFC
(oui ou non)</t>
  </si>
  <si>
    <t>Classe</t>
  </si>
  <si>
    <t>Ecole / Etablissement</t>
  </si>
  <si>
    <r>
      <t xml:space="preserve">Résidence administrative
</t>
    </r>
    <r>
      <rPr>
        <sz val="12"/>
        <rFont val="Times New Roman"/>
        <family val="1"/>
      </rPr>
      <t>(île / commune sur lequel se situe le service où l'agent est affecté)</t>
    </r>
  </si>
  <si>
    <t>Itinéraire
(aller et retour)</t>
  </si>
  <si>
    <t>Date départ</t>
  </si>
  <si>
    <t>Date retour</t>
  </si>
  <si>
    <t>Horaires
(aller et retour)</t>
  </si>
  <si>
    <t>N° dossier</t>
  </si>
  <si>
    <t>Date d'option</t>
  </si>
  <si>
    <t>Autre moyen de transport (bateau, taxi, fûts d'essence)</t>
  </si>
  <si>
    <t>Nom du transporteur</t>
  </si>
  <si>
    <t>Coût (en XPF)</t>
  </si>
  <si>
    <t>Montant du déplacement kilométrique par jour</t>
  </si>
  <si>
    <t>Nombre de nuitées</t>
  </si>
  <si>
    <t>Nombre de repas</t>
  </si>
  <si>
    <t>Montant de l'indemnité
(en XPF)</t>
  </si>
  <si>
    <r>
      <t>Nom et prénom</t>
    </r>
    <r>
      <rPr>
        <sz val="12"/>
        <rFont val="Times New Roman"/>
        <family val="1"/>
      </rPr>
      <t xml:space="preserve">
(préciser M. Mme ou Mlle)</t>
    </r>
  </si>
  <si>
    <t>Affectation</t>
  </si>
  <si>
    <t>Adresse mail</t>
  </si>
  <si>
    <t>Date(s) d'intervention</t>
  </si>
  <si>
    <t>Lieu d'intervention</t>
  </si>
  <si>
    <t>Horaires d'intervention</t>
  </si>
  <si>
    <t>Nombre d'heures d'intervention</t>
  </si>
  <si>
    <t>Rémunération
 (oui ou non)</t>
  </si>
  <si>
    <t>Montant de la rémunération</t>
  </si>
  <si>
    <t>PAPARA</t>
  </si>
  <si>
    <t>HUAHINE</t>
  </si>
  <si>
    <t>TOTAL</t>
  </si>
  <si>
    <t>Module.Libellé</t>
  </si>
  <si>
    <t>Module.Libellé long</t>
  </si>
  <si>
    <t>Identifiant</t>
  </si>
  <si>
    <t>Dispositif de formation.Libellé</t>
  </si>
  <si>
    <t>Dispositif de formation.Libellé long</t>
  </si>
  <si>
    <t>Chapitre de prévision</t>
  </si>
  <si>
    <t>Qualité</t>
  </si>
  <si>
    <t>Nom</t>
  </si>
  <si>
    <t>Prénom</t>
  </si>
  <si>
    <t>Type de candidature Libellé long</t>
  </si>
  <si>
    <t>Public cible Libellé long</t>
  </si>
  <si>
    <t>Contenu Libellé long</t>
  </si>
  <si>
    <t>Thême Libellé long</t>
  </si>
  <si>
    <t>Orientation (lib long)</t>
  </si>
  <si>
    <t>Priorité Académique Libellé long</t>
  </si>
  <si>
    <t>Nb de modules prévisionnel</t>
  </si>
  <si>
    <t>Effectif par groupe</t>
  </si>
  <si>
    <t>Code thematique module</t>
  </si>
  <si>
    <t>Libelle long thematique module</t>
  </si>
  <si>
    <t>Priorité Nationale Code</t>
  </si>
  <si>
    <t>Priorité Nationale Libellé long</t>
  </si>
  <si>
    <t>ARCHIPELS</t>
  </si>
  <si>
    <t>ILE /COMMUNE</t>
  </si>
  <si>
    <t>COMMUNE</t>
  </si>
  <si>
    <t>PAPEETE</t>
  </si>
  <si>
    <t>ARUE</t>
  </si>
  <si>
    <t>MAHINA</t>
  </si>
  <si>
    <t>PAPENOO</t>
  </si>
  <si>
    <t>TIAREI</t>
  </si>
  <si>
    <t>MAHAENA</t>
  </si>
  <si>
    <t>HITIAA</t>
  </si>
  <si>
    <t>FAAONE</t>
  </si>
  <si>
    <t>TARAVAO</t>
  </si>
  <si>
    <t>PUEU</t>
  </si>
  <si>
    <t>TAUTIRA</t>
  </si>
  <si>
    <t>TEAHUPOO</t>
  </si>
  <si>
    <t>VAIRAO</t>
  </si>
  <si>
    <t>TOAHOTU</t>
  </si>
  <si>
    <t>PAPEARI</t>
  </si>
  <si>
    <t>MATAIEA</t>
  </si>
  <si>
    <t>PAEA</t>
  </si>
  <si>
    <t>PUNAAUIA</t>
  </si>
  <si>
    <t>FAAA</t>
  </si>
  <si>
    <t>SANS APPEL A CANDIDATURE</t>
  </si>
  <si>
    <t>FONCTION D'ENSEIGNEMENT</t>
  </si>
  <si>
    <t>ARTS PLASTIQUES</t>
  </si>
  <si>
    <t>TUAMOTU</t>
  </si>
  <si>
    <t>AHE</t>
  </si>
  <si>
    <t>IA-IPR Arts plastiques</t>
  </si>
  <si>
    <t>CHARDON</t>
  </si>
  <si>
    <t>AVEC CANDIDATURE INDIVIDUELLE</t>
  </si>
  <si>
    <t>AMANU</t>
  </si>
  <si>
    <t>ANAA</t>
  </si>
  <si>
    <t>ECOLE INCLUSIVE</t>
  </si>
  <si>
    <t>APATAKI</t>
  </si>
  <si>
    <t>ENSEIGNANT EN COLLEGE</t>
  </si>
  <si>
    <t>AUCUNE DES PRIORITES ACADEMIQUES</t>
  </si>
  <si>
    <t>ARATIKA</t>
  </si>
  <si>
    <t>KRAUS</t>
  </si>
  <si>
    <t>MUSIQUE ET EDUCATION MUSICALE</t>
  </si>
  <si>
    <t>EDUCATION MUSICALE</t>
  </si>
  <si>
    <t>TAHITI</t>
  </si>
  <si>
    <t>IEN</t>
  </si>
  <si>
    <t>ENSEIGNANT EN ECOLE</t>
  </si>
  <si>
    <t>ARUTUA</t>
  </si>
  <si>
    <t>ISLV</t>
  </si>
  <si>
    <t>BORA BORA</t>
  </si>
  <si>
    <t>FAAITE</t>
  </si>
  <si>
    <t>PLURILINGUISME</t>
  </si>
  <si>
    <t>IA-IPR Lettres</t>
  </si>
  <si>
    <t>LE-LU</t>
  </si>
  <si>
    <t>LETTRES CLASSIQUES ET MODERNES</t>
  </si>
  <si>
    <t>FAKAHINA</t>
  </si>
  <si>
    <t>LANGUES POLYNESIENNES</t>
  </si>
  <si>
    <t>FAKARAVA</t>
  </si>
  <si>
    <t>GREIG</t>
  </si>
  <si>
    <t>FANGATAU</t>
  </si>
  <si>
    <t>MARQUISES</t>
  </si>
  <si>
    <t>FATU HIVA</t>
  </si>
  <si>
    <t>GAMBIER</t>
  </si>
  <si>
    <t>HAO</t>
  </si>
  <si>
    <t>IA-IPR Établissements et Vie Scolaire</t>
  </si>
  <si>
    <t>MORHAIN</t>
  </si>
  <si>
    <t>LECTURE</t>
  </si>
  <si>
    <t>DOCUMENTATION ET PROFESSEURS DOCUMENTALISTES</t>
  </si>
  <si>
    <t>HEREHERETUE</t>
  </si>
  <si>
    <t>MAITRISE DE LA LANGUE FRANÇAISE ET DU LANGAGE</t>
  </si>
  <si>
    <t>HIKUERU</t>
  </si>
  <si>
    <t>HIVA OA (ATUONA)</t>
  </si>
  <si>
    <t>MAITRISE DE LA LANGUE</t>
  </si>
  <si>
    <t>FORMATION DE FORMATEURS ET PERSONNES RESSOURCES</t>
  </si>
  <si>
    <t>KATIU</t>
  </si>
  <si>
    <t>KAUEHI</t>
  </si>
  <si>
    <t>OUI</t>
  </si>
  <si>
    <t>KAUKURA</t>
  </si>
  <si>
    <t>NON</t>
  </si>
  <si>
    <t>EDUCATION PRIORITAIRE</t>
  </si>
  <si>
    <t>MOOREA</t>
  </si>
  <si>
    <t>MAIAO</t>
  </si>
  <si>
    <t>MAKATEA</t>
  </si>
  <si>
    <t>MAKEMO</t>
  </si>
  <si>
    <t>MANIHI</t>
  </si>
  <si>
    <t>HEITAA-ARCHIER</t>
  </si>
  <si>
    <t>AUTRE CONTENU MAITRISE LANGUE, ECRIT/ORAL</t>
  </si>
  <si>
    <t>MAROKAU</t>
  </si>
  <si>
    <t>LANGUES VIVANTES ETRANGERES</t>
  </si>
  <si>
    <t>INTERDISCIPLINARITE</t>
  </si>
  <si>
    <t>MATAIVA</t>
  </si>
  <si>
    <t>MAUPITI</t>
  </si>
  <si>
    <t>NAPUKA</t>
  </si>
  <si>
    <t>NIAU</t>
  </si>
  <si>
    <t>ENSEIGNANT EN LYCEE PROFESSIONNEL</t>
  </si>
  <si>
    <t>AIDE AUX APPRENTISSAGES (Y COMPRIS AIDE A L'ELEVE)</t>
  </si>
  <si>
    <t>NUKU HIVA</t>
  </si>
  <si>
    <t>CHANG</t>
  </si>
  <si>
    <t>ENSEIGNANT EN LYCEE</t>
  </si>
  <si>
    <t>ACCOMPAGNEMENT PERSONNALISE</t>
  </si>
  <si>
    <t>NUKUTAVAKE</t>
  </si>
  <si>
    <t>AIDE SPECIFIQUE A.S.H.</t>
  </si>
  <si>
    <t>CLIMAT SCOLAIRE</t>
  </si>
  <si>
    <t>ELEVES A BESOINS EDUCATIFS PARTICULIERS</t>
  </si>
  <si>
    <t>PUKA PUKA</t>
  </si>
  <si>
    <t>PUKARUA</t>
  </si>
  <si>
    <t>INTER CATEGORIEL 1ER ET 2D DEGRE</t>
  </si>
  <si>
    <t>AIDE SPECIFIQUE GRANDE DIFFICULTE SCOLAIRE</t>
  </si>
  <si>
    <t>RAIATEA</t>
  </si>
  <si>
    <t>AUSTRALES</t>
  </si>
  <si>
    <t>RAIVAVAE</t>
  </si>
  <si>
    <t>RANGIROA</t>
  </si>
  <si>
    <t>RAPA</t>
  </si>
  <si>
    <t>RARAKA</t>
  </si>
  <si>
    <t>RAROIA</t>
  </si>
  <si>
    <t>DIDACTIQUE ET PEDAGOGIE</t>
  </si>
  <si>
    <t>REAO</t>
  </si>
  <si>
    <t>RIMATARA</t>
  </si>
  <si>
    <t>ECONOMIE ET GESTION</t>
  </si>
  <si>
    <t>RURUTU</t>
  </si>
  <si>
    <t>TAENGA</t>
  </si>
  <si>
    <t>TAHAA</t>
  </si>
  <si>
    <t>TAHUATA</t>
  </si>
  <si>
    <t>TAKAPOTO</t>
  </si>
  <si>
    <t>SCIENCES ET TECHNIQUES INDUSTRIELLES</t>
  </si>
  <si>
    <t>TAKAROA</t>
  </si>
  <si>
    <t>TAKUME</t>
  </si>
  <si>
    <t>LIAISONS INTERDEGRES ET INTERCYCLES</t>
  </si>
  <si>
    <t>TATAKOTO</t>
  </si>
  <si>
    <t>NUMERIQUE PEDAGOGIQUE ET EDUCATIF</t>
  </si>
  <si>
    <t>TEMATANGI</t>
  </si>
  <si>
    <t>SOCLE COMMUN</t>
  </si>
  <si>
    <t>TEPOTO</t>
  </si>
  <si>
    <t>TIKEHAU</t>
  </si>
  <si>
    <t>HUGON</t>
  </si>
  <si>
    <t>TUBUAI</t>
  </si>
  <si>
    <t>TUREIA</t>
  </si>
  <si>
    <t>UA HUKA</t>
  </si>
  <si>
    <t>UA POU</t>
  </si>
  <si>
    <t>VAHITAHI</t>
  </si>
  <si>
    <t>VAIRAATEA</t>
  </si>
  <si>
    <t>INGENIERIE EDUCATIVE ET DE FORMATION</t>
  </si>
  <si>
    <t>CONSEILLER D'EDUCATION</t>
  </si>
  <si>
    <t>FORMATEUR</t>
  </si>
  <si>
    <t>TECHNIQUES DOCUMENTAIRES ET DOCUMENTATION</t>
  </si>
  <si>
    <t>0141</t>
  </si>
  <si>
    <t>DIRECTEUR D'ECOLE</t>
  </si>
  <si>
    <t>AUTRE CONTENU EDUC, FORMATION, ORGA, ACCOMP</t>
  </si>
  <si>
    <t>TUTEUR</t>
  </si>
  <si>
    <t>FONCTION DE DIRECTION ECOLE, EPLE, ETAB SPECIALISE</t>
  </si>
  <si>
    <t>PREPARATION CONCOURS CPE</t>
  </si>
  <si>
    <t>IA-IPR EPS</t>
  </si>
  <si>
    <t>EDUCATION PHYSIQUE ET SPORTIVE</t>
  </si>
  <si>
    <t>AUCUNE DES ORIENTATIONS</t>
  </si>
  <si>
    <t>GESTIONNAIRE D'EPLE</t>
  </si>
  <si>
    <t>INTER-CATEGORIEL PERSONNELS ATSS</t>
  </si>
  <si>
    <t>ADMINISTRATION ET SECRETARIAT</t>
  </si>
  <si>
    <t>FONCTION D'ENCADREMENT INTERMEDIAIRE</t>
  </si>
  <si>
    <t>GESTION DU PERSONNEL</t>
  </si>
  <si>
    <t>LETTRES</t>
  </si>
  <si>
    <t>ANGLAIS</t>
  </si>
  <si>
    <t>LANGUES REGIONALES</t>
  </si>
  <si>
    <t>CHIN MEUN</t>
  </si>
  <si>
    <t>MANAGEMENT ET COMMUNICATION</t>
  </si>
  <si>
    <t>AUTRE CONTENU PILOTAGE ET ORGANISATION</t>
  </si>
  <si>
    <t>SANTE</t>
  </si>
  <si>
    <t>PREVENTION DES CONDUITES A RISQUE</t>
  </si>
  <si>
    <t>PREVENTION DE LA VIOLENCE</t>
  </si>
  <si>
    <t>MAINTENANCE ET ENTRETIEN DES BATIMENTS</t>
  </si>
  <si>
    <t>PREVENTION DES RISQUES PROFESSIONNELS</t>
  </si>
  <si>
    <t>SANTE SECURITE TRAVAIL - SECOURISME</t>
  </si>
  <si>
    <t>CUISINE ET RESTAURATION</t>
  </si>
  <si>
    <t>HYGIENE ET SECURITE</t>
  </si>
  <si>
    <t>PUBLIC INTER CATEGORIEL</t>
  </si>
  <si>
    <t>AUTRE CONTENU SANTE, SOCIAL, PREVENTION, HYGIENE E</t>
  </si>
  <si>
    <t>MATHEMATIQUES</t>
  </si>
  <si>
    <t>MATHS-SCIENCES</t>
  </si>
  <si>
    <t>PHYSIQUE-CHIMIE</t>
  </si>
  <si>
    <t>SCIENCES DE LA VIE ET DE LA TERRE</t>
  </si>
  <si>
    <t>TECHNOLOGIE</t>
  </si>
  <si>
    <t>BIOTECHNOLOGIES ET SBSSA</t>
  </si>
  <si>
    <t>IA-IPR Histoire-Geographie</t>
  </si>
  <si>
    <t>TOMMASINI</t>
  </si>
  <si>
    <t>HISTOIRE, GEOGRAPHIE</t>
  </si>
  <si>
    <t>HISTOIRE, GEOGRAPHIE, EDUCATION MORALE CIVIQUE</t>
  </si>
  <si>
    <t>PHILOSOPHIE</t>
  </si>
  <si>
    <t>EDUCATION CIVIQUE ET EDUCATION A LA CITOYENNETE</t>
  </si>
  <si>
    <t>SCIENCES ECONOMIQUES ET SOCIALES</t>
  </si>
  <si>
    <t>ENTRETIEN DES LOCAUX, DES ESPACES VERTS, MAINTENAN</t>
  </si>
  <si>
    <t>OUTILS NUMERIQUES DE TRAVAIL</t>
  </si>
  <si>
    <t>USAGES PEDAGOGIQUES DU NUMERIQUE</t>
  </si>
  <si>
    <t>0214</t>
  </si>
  <si>
    <t>CONTENUS TOUCHANT A PLUSIEURS GROUPES, INTER-TRANS</t>
  </si>
  <si>
    <t>0140</t>
  </si>
  <si>
    <t>NOMBRE DE JOUR(S) DE STAGE :
(Demi-journée : 0 / journée : 1)</t>
  </si>
  <si>
    <t>CADRE RESERVE A LA DGEE
INDEMNITES PREVISIBLES STAGIAIRES</t>
  </si>
  <si>
    <t>CADRE RESERVE A LA DGEE
INDEMNITES FORMATEURS</t>
  </si>
  <si>
    <t>Code</t>
  </si>
  <si>
    <t>NATHALIE</t>
  </si>
  <si>
    <t>ACCOMPAGNEMENT A L'ORIENTATION COLLEGE LYCEE</t>
  </si>
  <si>
    <t>SE FORMER PERFECTIONNER SES PRATIQUES PRO</t>
  </si>
  <si>
    <t xml:space="preserve">ECOLE CLIMAT ET PERSEVERANCE SCOLAIRES </t>
  </si>
  <si>
    <t xml:space="preserve">2E06      </t>
  </si>
  <si>
    <t>LUTTE CONTRE LES DETERMINISMES DANS L'ORIENTATION</t>
  </si>
  <si>
    <t>YVETTE</t>
  </si>
  <si>
    <t>PREPARATION AUX CONCOURS AGREGATION</t>
  </si>
  <si>
    <t>ETRE ACTEUR DE SON DEVELOPPEMENT PROFESSIONNEL</t>
  </si>
  <si>
    <t>DVLP PRO PREP CONCOURS FORMATIONS CERTIF QUAL</t>
  </si>
  <si>
    <t xml:space="preserve">4C02      </t>
  </si>
  <si>
    <t>PREPARATION CONCOURS AGREGATION</t>
  </si>
  <si>
    <t>GAETAN</t>
  </si>
  <si>
    <t>ERIC</t>
  </si>
  <si>
    <t>Référent de formation Education musicale</t>
  </si>
  <si>
    <t>SAMUELLE</t>
  </si>
  <si>
    <t>PREPARATION AUX CONCOURS CAPES, CAPET, CAPEPS,CAPL</t>
  </si>
  <si>
    <t xml:space="preserve">4C01      </t>
  </si>
  <si>
    <t>PREPARATION CONCOURS CAPES, CAPET, CAPEPS, CAPLP</t>
  </si>
  <si>
    <t>CHRISTIAN</t>
  </si>
  <si>
    <t>IA-IPR Sciences et technologies de la vie de la sante</t>
  </si>
  <si>
    <t>MATHILDA</t>
  </si>
  <si>
    <t>SE SITUER DANS LE SYSTÈME EDUCATIF POLYNESIEN</t>
  </si>
  <si>
    <t>PREPARATION AU CONCOURS DE RECRUTEMENT CPE</t>
  </si>
  <si>
    <t xml:space="preserve">4C03      </t>
  </si>
  <si>
    <t>CERTIFICATION LANGUES</t>
  </si>
  <si>
    <t xml:space="preserve">2A06      </t>
  </si>
  <si>
    <t>2A</t>
  </si>
  <si>
    <t>PRATIQUES D'ENSEIGNEMENT ET DISCIPLINES</t>
  </si>
  <si>
    <t>KESKAS</t>
  </si>
  <si>
    <t>FATIMA</t>
  </si>
  <si>
    <t xml:space="preserve">1E01      </t>
  </si>
  <si>
    <t>1C</t>
  </si>
  <si>
    <t>EGALITE DES CHANCES ET LUTTE CONTRE LES INEGALITES</t>
  </si>
  <si>
    <t xml:space="preserve">1E03      </t>
  </si>
  <si>
    <t>LUTTE CONTRE LE HARCELEMENT ET LE CYBERHARCELEMENT</t>
  </si>
  <si>
    <t>PSYCHOLOGIE ET SCIENCES DE L'EDUCATION</t>
  </si>
  <si>
    <t>COMPETENCES PSYCHO-SOCIALES</t>
  </si>
  <si>
    <t>PREPARATION AUX CONCOURS DE RECRUTEMENT DES PERSON</t>
  </si>
  <si>
    <t xml:space="preserve">4C08      </t>
  </si>
  <si>
    <t>PREPARATION CONCOURS ENCADREMENT</t>
  </si>
  <si>
    <t>LUTTE CONTRE LE DECROCHAGE SCOLAIRE</t>
  </si>
  <si>
    <t xml:space="preserve">FORMATION DES DIRECTEURS D'ECOLE </t>
  </si>
  <si>
    <t>ECOLE DU SOCLE ET DES APPRENTISSAGES</t>
  </si>
  <si>
    <t xml:space="preserve">1C06      </t>
  </si>
  <si>
    <t xml:space="preserve">1B01      </t>
  </si>
  <si>
    <t>ETHIQUE ET DEONTOLOGIE DANS LA FONCTION PUBLIQUE</t>
  </si>
  <si>
    <t xml:space="preserve">5A08      </t>
  </si>
  <si>
    <t>PILOTAGE PEDAGOGIQUE</t>
  </si>
  <si>
    <t>PIERRE</t>
  </si>
  <si>
    <t xml:space="preserve">2A05      </t>
  </si>
  <si>
    <t>PROGRAMMES, ENSEIGNEMENTS ET DIDACTIQUES</t>
  </si>
  <si>
    <t>EXPERIMENTATION INNOVATION ET ECOSYSTEMES LOCAUX</t>
  </si>
  <si>
    <t xml:space="preserve">2F02      </t>
  </si>
  <si>
    <t>CULTURE ET DEMARCHE SCIENTIFIQUES</t>
  </si>
  <si>
    <t xml:space="preserve">1D04      </t>
  </si>
  <si>
    <t>EGALITE ENTRE LES FILLES ET LES GARCONS</t>
  </si>
  <si>
    <t xml:space="preserve">EVALUATION, OBJECTIFS, MODALITES ET PRATIQUES </t>
  </si>
  <si>
    <t>ECOLE ET SES REFORMES</t>
  </si>
  <si>
    <t xml:space="preserve">2B01      </t>
  </si>
  <si>
    <t>RECHERCHE-DEVELOPPEMENT-INNOVATION-EXPERIMENTATION</t>
  </si>
  <si>
    <t>2B</t>
  </si>
  <si>
    <t>PRATIQUES PEDAGOGIQUES</t>
  </si>
  <si>
    <t xml:space="preserve">2A03      </t>
  </si>
  <si>
    <t>SAVOIRS FONDAMENTAUX - PLAN LANGUES VIVANTES</t>
  </si>
  <si>
    <t>CERTIFICATION DE FORMATEUR  CAFFA, CAFIPEMF</t>
  </si>
  <si>
    <t xml:space="preserve">4C12      </t>
  </si>
  <si>
    <t>ESPACES DE DEVELOPPEMENT PROFESSIONNEL</t>
  </si>
  <si>
    <t>RAINUI</t>
  </si>
  <si>
    <t xml:space="preserve">2B04      </t>
  </si>
  <si>
    <t>OBJECTIFS, MODALITES ET PRATIQUES D'EVALUATION</t>
  </si>
  <si>
    <t xml:space="preserve">2B03      </t>
  </si>
  <si>
    <t>DIFFERENCIATION PEDAGOGIQUE</t>
  </si>
  <si>
    <t>LAURENT</t>
  </si>
  <si>
    <t xml:space="preserve">NEUROSCIENCES EN EDUCATION </t>
  </si>
  <si>
    <t xml:space="preserve">2B02      </t>
  </si>
  <si>
    <t>SCIENCES COGNITIVES ET MECANISMES D'APPRENTISSAGE</t>
  </si>
  <si>
    <t>NUMERIQUE ET SCIENCES INFORMATIQUES</t>
  </si>
  <si>
    <t xml:space="preserve">NUMERIQUE ET SCIENCES DE L'INFORMATIQUE </t>
  </si>
  <si>
    <t xml:space="preserve">ECOLE NUMERIQUE </t>
  </si>
  <si>
    <t>ACCOMPAGNEMENT DU PLAN FRANCAIS</t>
  </si>
  <si>
    <t>JEAN-CLAUDE</t>
  </si>
  <si>
    <t>ALINE</t>
  </si>
  <si>
    <t>ACCOMPAGNEMENT DU PLAN MATHEMATIQUES</t>
  </si>
  <si>
    <t xml:space="preserve">ECOLE MATERNELLE </t>
  </si>
  <si>
    <t>INTERLANGUES</t>
  </si>
  <si>
    <t>RECHERCHE,DEVELOPPEMENT,INNOVATION ET EXPERIENCE</t>
  </si>
  <si>
    <t>AUTRE CONTENU LETTRES ET LANGUES</t>
  </si>
  <si>
    <t>SECOURISME</t>
  </si>
  <si>
    <t xml:space="preserve">ECOLE SANTE SECURITE AU TRAVAIL </t>
  </si>
  <si>
    <t xml:space="preserve">1F03      </t>
  </si>
  <si>
    <t xml:space="preserve">6C01      </t>
  </si>
  <si>
    <t>NUMERIQUE ET APPRENTISSAGE</t>
  </si>
  <si>
    <t>4F</t>
  </si>
  <si>
    <t>INNOVATION, RECHERCHE &amp; PRATIQUES PROFESSIONNELLES</t>
  </si>
  <si>
    <t xml:space="preserve">4G01      </t>
  </si>
  <si>
    <t>COMMUNAUTES DE PRATIQUES</t>
  </si>
  <si>
    <t>1A</t>
  </si>
  <si>
    <t>PRINCIPES ET VALEURS DE LA REPUBLIQUE</t>
  </si>
  <si>
    <t xml:space="preserve">2A07      </t>
  </si>
  <si>
    <t xml:space="preserve">6A03      </t>
  </si>
  <si>
    <t>USAGE ET PARTAGE DES COMMUNS NUMERIQUES</t>
  </si>
  <si>
    <t xml:space="preserve">4F01      </t>
  </si>
  <si>
    <t>ANALYSE DE L'ACTIVITE PROFESSIONNELLE</t>
  </si>
  <si>
    <t xml:space="preserve">2E05      </t>
  </si>
  <si>
    <t>CONTINUITE ECOLE-COLLEGE-LYCEE</t>
  </si>
  <si>
    <t>PERSONNEL D'ORIENTATION</t>
  </si>
  <si>
    <t xml:space="preserve">4D01      </t>
  </si>
  <si>
    <t>CONSEIL ET ACCOMPAGNEMENT</t>
  </si>
  <si>
    <t>Conseillère pédagogique - Formation continue</t>
  </si>
  <si>
    <t>CHEBRET</t>
  </si>
  <si>
    <t>MIRIAMA</t>
  </si>
  <si>
    <t>4B</t>
  </si>
  <si>
    <t>FORMATION AU PLUS PRES DES BESOINS DES AGENTS</t>
  </si>
  <si>
    <t>ENTRETIEN ET MAINTENANCE</t>
  </si>
  <si>
    <t xml:space="preserve">4J05      </t>
  </si>
  <si>
    <t>SANTE ET SECURITE AU TRAVAIL</t>
  </si>
  <si>
    <t>4J</t>
  </si>
  <si>
    <t>QUALITE DE VIE AU TRAVAIL</t>
  </si>
  <si>
    <t xml:space="preserve">GESTION FINANCIERE ET COMPTABLE </t>
  </si>
  <si>
    <t xml:space="preserve">HYGIENE ET SECURITE </t>
  </si>
  <si>
    <t>INFORMATIQUE DE GESTION</t>
  </si>
  <si>
    <t xml:space="preserve">6A01      </t>
  </si>
  <si>
    <t>MAITRISE DE L'ENVIRONNEMENT NUMERIQUE DE TRAVAIL</t>
  </si>
  <si>
    <t xml:space="preserve">SOCIAL </t>
  </si>
  <si>
    <t xml:space="preserve">1F02      </t>
  </si>
  <si>
    <t>ENSEIGNEMENTS EN CENTRE JEUNES ADOLESCENTS</t>
  </si>
  <si>
    <t>ORIENTATION</t>
  </si>
  <si>
    <t xml:space="preserve">1C05      </t>
  </si>
  <si>
    <t>RELATION ECOLE FAMILLES</t>
  </si>
  <si>
    <t>PERSONNEL DE L'ASH</t>
  </si>
  <si>
    <t xml:space="preserve">1F01      </t>
  </si>
  <si>
    <t>PARCOURS EDUCATIF DE SANTE</t>
  </si>
  <si>
    <t>TRAVAIL EN HAUTEUR</t>
  </si>
  <si>
    <t>MAUZE</t>
  </si>
  <si>
    <t>CAROLINE</t>
  </si>
  <si>
    <t>ENSEIGNEMENTS EN MATERNELLE</t>
  </si>
  <si>
    <t>Référent de formation Numérique</t>
  </si>
  <si>
    <t>SOSSEY ALAOUI</t>
  </si>
  <si>
    <t>RAFIQ</t>
  </si>
  <si>
    <t xml:space="preserve">4F02      </t>
  </si>
  <si>
    <t>OUTILS ET METHODES D'INNOVATION</t>
  </si>
  <si>
    <t xml:space="preserve">2E08      </t>
  </si>
  <si>
    <t>RELATIONS ECOLE-ENTREPRISE</t>
  </si>
  <si>
    <t xml:space="preserve">2G01      </t>
  </si>
  <si>
    <t>EDUCATION ARTISTIQUE ET CULTURELLE</t>
  </si>
  <si>
    <t>SCIENCES DE L'INGENIEUR</t>
  </si>
  <si>
    <t>HABILITATION ELECTRIQUE</t>
  </si>
  <si>
    <t>ENSEIGNEMENTS EN LYCEE PROFESSIONNEL</t>
  </si>
  <si>
    <t>PREVENTION ET GESTION DE CRISE</t>
  </si>
  <si>
    <t>CONTENU NE TOUCHANT À AUCUN DOMAINE PRECEDENT</t>
  </si>
  <si>
    <t>PARCOURS D'EDUCATION ARTISTIQUE ET CULTURELLE</t>
  </si>
  <si>
    <t>IA-IPR ECONOMIE-GESTION</t>
  </si>
  <si>
    <t>CHADOURNE</t>
  </si>
  <si>
    <t>DIDIER</t>
  </si>
  <si>
    <t>VOLANT</t>
  </si>
  <si>
    <t>IA-IPR PHILOSOPHIE</t>
  </si>
  <si>
    <t>LARTHOMAS</t>
  </si>
  <si>
    <t>JACQUES</t>
  </si>
  <si>
    <t>IA-IPR LANGUES VIVANTES</t>
  </si>
  <si>
    <t>HERNANDEZ</t>
  </si>
  <si>
    <t>YANNICK</t>
  </si>
  <si>
    <t>GOETZ-GEORGES</t>
  </si>
  <si>
    <t>MARIE</t>
  </si>
  <si>
    <t>ECOLE ET CJA EN SANTE</t>
  </si>
  <si>
    <t xml:space="preserve">2F01      </t>
  </si>
  <si>
    <t>17 OBJECTIFS DE DEVELOPPEMENT DURABLE</t>
  </si>
  <si>
    <t>METHODOLOGIE DE PROJET</t>
  </si>
  <si>
    <t xml:space="preserve">FORMATION DES ETUDIANTS STAGIAIRES </t>
  </si>
  <si>
    <t>FORMATIONS ASH</t>
  </si>
  <si>
    <t>AUTRES LANGUES ETRANGERES</t>
  </si>
  <si>
    <t xml:space="preserve">SCIENCES COGNITIVES ET EDUCATION </t>
  </si>
  <si>
    <t>IEN ECO-GESTION</t>
  </si>
  <si>
    <t>LEFEUVRE</t>
  </si>
  <si>
    <t xml:space="preserve">2C02      </t>
  </si>
  <si>
    <t>EDUCATION AUX MEDIAS ET A L'INFORMATION</t>
  </si>
  <si>
    <t>Administrateur provisoire INSPE</t>
  </si>
  <si>
    <t>CHAUMINE</t>
  </si>
  <si>
    <t>JEAN</t>
  </si>
  <si>
    <t>TRANSVERSALITE</t>
  </si>
  <si>
    <t xml:space="preserve">2C01      </t>
  </si>
  <si>
    <t>ESPRIT CRITIQUE</t>
  </si>
  <si>
    <t>ACCOMPAGNEMENT RH</t>
  </si>
  <si>
    <t>CONSEIL, CARRIERE ET MOBILITE, GESTION COMPETENCES</t>
  </si>
  <si>
    <t>RH RESSOURCES HUMAINES DE PROXIMITE</t>
  </si>
  <si>
    <t>PSYCHOLOGUE SCOLAIRE, RE EDUCATEUR</t>
  </si>
  <si>
    <t>FONCTION HYGIENE ET SECURITE</t>
  </si>
  <si>
    <t xml:space="preserve">1E08      </t>
  </si>
  <si>
    <t>SECURITE DES BIENS ET DES PERSONNES</t>
  </si>
  <si>
    <t>RESPONSABLE D'EQUIPE</t>
  </si>
  <si>
    <t xml:space="preserve">5A02      </t>
  </si>
  <si>
    <t>RESPONSABILISATION DES EQUIPES ET DELEGATION</t>
  </si>
  <si>
    <t>INFRASTRUCTURES,RESEAUX ET TELECOMS</t>
  </si>
  <si>
    <t xml:space="preserve">1F05      </t>
  </si>
  <si>
    <t>EDUCATION A L'ALIMENTATION</t>
  </si>
  <si>
    <t xml:space="preserve">6C06      </t>
  </si>
  <si>
    <t>INTELLIGENCE ARTIFICIELLE</t>
  </si>
  <si>
    <t>PLURIDISCIPLINARITE</t>
  </si>
  <si>
    <t>ESPAGNOL</t>
  </si>
  <si>
    <t>IEN FAISANT FONCTION</t>
  </si>
  <si>
    <t>TEAUROA</t>
  </si>
  <si>
    <t>Valmène</t>
  </si>
  <si>
    <t>IEN A</t>
  </si>
  <si>
    <t>RALLET</t>
  </si>
  <si>
    <t>JOELLE</t>
  </si>
  <si>
    <t>CHEFFE DEPARTEMENT</t>
  </si>
  <si>
    <t>TINORUA</t>
  </si>
  <si>
    <t>BETTINA</t>
  </si>
  <si>
    <t>ASSISTANT D'EDUCATION</t>
  </si>
  <si>
    <t>00</t>
  </si>
  <si>
    <t>Aucune des priorités nationales actuelles</t>
  </si>
  <si>
    <t xml:space="preserve">2E02      </t>
  </si>
  <si>
    <t>PSYCHOLOGIE DE L'ADOLESCENT</t>
  </si>
  <si>
    <t xml:space="preserve">6C04      </t>
  </si>
  <si>
    <t>PRATIQUES COLLABORATIVES NUMERIQUES</t>
  </si>
  <si>
    <t>AUXILIAIRE DE VIE SCOLAIRE</t>
  </si>
  <si>
    <t>KAINUKU</t>
  </si>
  <si>
    <t>Matani</t>
  </si>
  <si>
    <t>VIE DE L'ELEVE</t>
  </si>
  <si>
    <t>HOTELLERIE, RESTAURATION, TOURISME</t>
  </si>
  <si>
    <t xml:space="preserve">00        </t>
  </si>
  <si>
    <t>Aucune thématique actuelle</t>
  </si>
  <si>
    <t>SECRETAIRE GENERAL</t>
  </si>
  <si>
    <t>DEGAGE</t>
  </si>
  <si>
    <t>HEIVA</t>
  </si>
  <si>
    <t xml:space="preserve">1E04      </t>
  </si>
  <si>
    <t>PREVENTION DES VIOLENCES PSYCHIQUES ET PHYSIQUES</t>
  </si>
  <si>
    <t>ACTIVITES DE COMMUNICATION ÉCRITE</t>
  </si>
  <si>
    <t>FORMATEUR ANIMATEUR TICE</t>
  </si>
  <si>
    <t>AUTRE CONTENU NUMERIQUE ET SYSTEMES DINFORMATION</t>
  </si>
  <si>
    <t xml:space="preserve">1B02      </t>
  </si>
  <si>
    <t>CONNAISSANCE DU SYSTEME EDUCATIF</t>
  </si>
  <si>
    <t>ACTIVITES DE COMMUNICATION ORALE</t>
  </si>
  <si>
    <t xml:space="preserve">6C03      </t>
  </si>
  <si>
    <t>SCENARISATION</t>
  </si>
  <si>
    <t>CIR10 - FORMATION DES T1 - 1ER DEGRE - ENTRER DANS LE METIER D ENSEIGNANT - ANALYSER SA PRATIQUE DE LA CONCEPTION A LA MISE EN OEUVRE</t>
  </si>
  <si>
    <t>INTER CATEGORIEL PERSONNELS D'ENCADREMENT</t>
  </si>
  <si>
    <t>Nombre de groupes</t>
  </si>
  <si>
    <t>Nombre d'intervenants</t>
  </si>
  <si>
    <t>2D-LET-REGROUPEMENT ANNUEL DES ENSEIGNANTS DE THEATRE</t>
  </si>
  <si>
    <t>2D-ECO-PREPARER LES EPREUVES DE L AGREGATION-ORAL</t>
  </si>
  <si>
    <t>2D-ECO-PREPARER LES EPREUVES D ADMISSION DE L AGREGATION INTERNE D ECONOMIE ET GESTION</t>
  </si>
  <si>
    <t xml:space="preserve">1B03      </t>
  </si>
  <si>
    <t>CULTURE JURIDIQUE ET FONDAMENTAUX DU DROIT</t>
  </si>
  <si>
    <t>IA-IPR Mathématiques</t>
  </si>
  <si>
    <t>MARIANI</t>
  </si>
  <si>
    <t>MAGALI</t>
  </si>
  <si>
    <t>2D-LVE-PREPARATION AGREGATION INTERNE-ANGLAIS</t>
  </si>
  <si>
    <t>2D-LVE-PREPARATION AGREGATION INTERNE-ESPAGNOL</t>
  </si>
  <si>
    <t>2D-EPS-PREPARATION AGREGATION INTERNE EPS-ECRIT</t>
  </si>
  <si>
    <t xml:space="preserve">2D-EPS-PREPARATION A L AGREGATION INTERNE </t>
  </si>
  <si>
    <t>2D-EPS-PREPARATION AGREGATION INTERNE-ORAL</t>
  </si>
  <si>
    <t>2D-ECO-PREPARER LES EPREUVES DE L AGREGATION-ECRI</t>
  </si>
  <si>
    <t>2D-ECO-PREPARER LES EPREUVES DE L AGREGATION-ECRIT</t>
  </si>
  <si>
    <t>2D-ECO-PREPARER LES EPREUVES D ADMISSIBILITE DE L AGREGATION INTERNE D ECONOMIE ET GESTION</t>
  </si>
  <si>
    <t xml:space="preserve">2D-HIG-PREPARATION AU CAPES ET AU CAPLP INTERNE </t>
  </si>
  <si>
    <t xml:space="preserve">2D-HIG-PREPARATION AU CAPES INTERNE EN HGEMC ET AU CAPLP INTERNE LHG  ADMISSIBILITE ADMISSION </t>
  </si>
  <si>
    <t>2D-HIG-CAPLP INTERNE LETTRES-HISTOIRE- ADMISSION</t>
  </si>
  <si>
    <t>2D-HIG- PREPARATION CAPLP INTERNE EN LETTRES-HISTOIRE</t>
  </si>
  <si>
    <t>2D-HIG-CAPES INTERNE-ADMISSIBILITE</t>
  </si>
  <si>
    <t>0D-EPS-PREPARATION AU CAPEPS INTERNE</t>
  </si>
  <si>
    <t>0D-EPS-PREPARATION CAPEPS INTERNE-ORAL</t>
  </si>
  <si>
    <t>0D-MUS-DEVELOPPEMENT PROFESSIONNEL ET PREPARATION AU CONCOURS INTERNE D EDUCATION MUSICALE CHANT CHORAL CAPES - ADMISSIBILITE</t>
  </si>
  <si>
    <t>0D-MUS-PREPARATION AU CAPES INTERNE EMCC</t>
  </si>
  <si>
    <t>0D-MUS-DEVELOPPEMENT PROFESSIONNEL ET PREPARATION AU CONCOURS INTERNE D EDUCATION MUSICALE ET CHANT CHORAL</t>
  </si>
  <si>
    <t>0D-MUS-PREPARATION CAPES INTERNE EMCC-ADMISSION</t>
  </si>
  <si>
    <t>0D-MUS-DEVELOPPEMENT PROFESSIONNEL ET PREPARATION AU CONCOURS INTERNE D EDUCATION MUSICALE CHANT CHORAL CAPES - ADMISSION</t>
  </si>
  <si>
    <t>2D-LCP-FORMATION DNL TAHITIEN</t>
  </si>
  <si>
    <t>2D-LVE-PREPARATION A L EXAMEN DE LA DNL</t>
  </si>
  <si>
    <t xml:space="preserve">2D-LVE-PREPARATION A L EXAMEN DE LA DNL </t>
  </si>
  <si>
    <t>2D-LVE-PREPARATION A LA CERTIFICATION COMPLEMENTAIRE EN LVE</t>
  </si>
  <si>
    <t xml:space="preserve">4E02      </t>
  </si>
  <si>
    <t>BIEN-ETRE</t>
  </si>
  <si>
    <t>POTDEVIN</t>
  </si>
  <si>
    <t>ANDRE</t>
  </si>
  <si>
    <t>ORGANISATION ET SUIVI DES STRUCTURES SCOLAIRES</t>
  </si>
  <si>
    <t>2D-CPE-BASSIN 3-TEMPS 1</t>
  </si>
  <si>
    <t>2D-CPE-BASSIN 3</t>
  </si>
  <si>
    <t>FPPF-AED FORMATION CONTINUE CENTRALISEE</t>
  </si>
  <si>
    <t>FPPF-AED RETEX FORMATION DES FORMATEURS</t>
  </si>
  <si>
    <t>2D-CPE-BASSIN 1</t>
  </si>
  <si>
    <t>2D-CPE-BASSIN 2</t>
  </si>
  <si>
    <t>2D-CPE-BASSIN 2 - TEMPS 2</t>
  </si>
  <si>
    <t>2D-CPE-BASSIN 4-TEMPS 1</t>
  </si>
  <si>
    <t>PRELOIS</t>
  </si>
  <si>
    <t>EMMANUELLE</t>
  </si>
  <si>
    <t xml:space="preserve">FORMATIONS CERTIFICATIVES ASH </t>
  </si>
  <si>
    <t>ATSS-FPPF-ACCOMPAGNEMENT PEDAGOGIQUE DES ELEVES</t>
  </si>
  <si>
    <t xml:space="preserve">5A01      </t>
  </si>
  <si>
    <t>ANIMATION D'UN COLLECTIF DE TRAVAIL</t>
  </si>
  <si>
    <t>FPPF-MEP FORMATION INSITU INTER METIER</t>
  </si>
  <si>
    <t>MEP FORMATION CONTINUE INSITU INTER-METIER DEVELOPPEMENT DES PRATIQUES PROFESSIONNELLES</t>
  </si>
  <si>
    <t>AUTRE CONTENU SCIENCES, TECHNO, SCIENCES INGENIEUR</t>
  </si>
  <si>
    <t>2D-STVST-FORMATION PAL</t>
  </si>
  <si>
    <t>2D-STVST-FORMER LES REFERENTS PAL DES DIFFERENTS ETABLISSEMENTS PARTICIPANTS AU PROJET PLASTIQUE A LA LOUPE</t>
  </si>
  <si>
    <t>2D-T3-ENTRER DANS LE METIER D ENSEIGNANT-CPE</t>
  </si>
  <si>
    <t>Directeur général</t>
  </si>
  <si>
    <t>DELMAS</t>
  </si>
  <si>
    <t>Thierry</t>
  </si>
  <si>
    <t xml:space="preserve">1C07      </t>
  </si>
  <si>
    <t>LUTTE CONTRE L'ILLETTRISME, L'INNUMERISME</t>
  </si>
  <si>
    <t>TEYSSEDRE</t>
  </si>
  <si>
    <t>GILLES</t>
  </si>
  <si>
    <t>2D-FOR-PREPARATION CAFFA-EPREUVES ADMISSIBILITE</t>
  </si>
  <si>
    <t xml:space="preserve">2D-FOR-PARCOURS DE PREPARATION AUX EPREUVES D ADMISSIBILITE DU CERTIFICAT D APTITUDE AUX FONCTIONS DE FORMATEUR - CAFFA </t>
  </si>
  <si>
    <t>2D-FOR-PREPARATION CAFFA-EPREUVES ADMISSION</t>
  </si>
  <si>
    <t>2D-FOR-PREPARATION EPREUVES ADMISSION DU CAFFA</t>
  </si>
  <si>
    <t>2D-FOR-ACCOMPAGNEMENT AUX EPREUVES D ADMISSION DU CAFFA</t>
  </si>
  <si>
    <t>FPPF-AEESH FORMATION SUR LES TSLA EBEP</t>
  </si>
  <si>
    <t>FPPF-AEESH FORMATION IN SITU TSA EBEP</t>
  </si>
  <si>
    <t>AEESH FORMATION IN SITU TSA TROUBLES DU SPECTRE AUTISTIQUE ELEVES A BESOINS EDUCATIFS PARTICULIERS</t>
  </si>
  <si>
    <t xml:space="preserve">1C03      </t>
  </si>
  <si>
    <t>2D-MAT-LABORATOIRE DE MATHEMATIQUES</t>
  </si>
  <si>
    <t>2D-DOI-ANALYSE DES PRATIQUES PSYENEDO</t>
  </si>
  <si>
    <t>ORIENTATION ET PSYCHOLOGUE EDO EDA</t>
  </si>
  <si>
    <t>2D-DOI- RENCONTRES PROFESSIONNELLES PSYEN</t>
  </si>
  <si>
    <t xml:space="preserve">2G03      </t>
  </si>
  <si>
    <t>COOPERATION EUROPEENNE ET INTERNATIONALE</t>
  </si>
  <si>
    <t>0D-NUM-EXPERIMENTATION IA EN EDUCATION</t>
  </si>
  <si>
    <t>2D-LVE-GROUPES DE REFLEXION DNL</t>
  </si>
  <si>
    <t>2D-PLURI-CREER DES ACTIVITES LUDOPEDAGOGIQUES</t>
  </si>
  <si>
    <t>2D-PLURI- MEMORISATION ACTIVE</t>
  </si>
  <si>
    <t>0D-PLURI- WEBINAIRE LES ROUTINES DE PENSEE</t>
  </si>
  <si>
    <t>0D-PLURI- WEBINAIRE LA CLASSE PUZZLE</t>
  </si>
  <si>
    <t>1D-C12-DEVELOPPEMENT DE L ENFANT: LA SEPARATION</t>
  </si>
  <si>
    <t xml:space="preserve"> 1D-C12-DEVELOPPEMENT DE L ENFANT: LA SEPARATION</t>
  </si>
  <si>
    <t xml:space="preserve">3A09      </t>
  </si>
  <si>
    <t>EDUCATION AUX APTITUDES FONDAMENTALES PAR LE SPORT</t>
  </si>
  <si>
    <t>2D-LVE-GROUPE DE REFLEXION-CHINOIS</t>
  </si>
  <si>
    <t>CHINOIS</t>
  </si>
  <si>
    <t>EDUCATION AUX MÉDIAS</t>
  </si>
  <si>
    <t>2D-MUS-DIDACTIQUE ET PEDAGOGIE EN EMCC</t>
  </si>
  <si>
    <t>2D-MUS-PREPARATION AGREGATION INTERNE MUSIQUE</t>
  </si>
  <si>
    <t>2D-ECO-IA AU SERVICE DES METIERS DU TERTIAIRE S1</t>
  </si>
  <si>
    <t>2D-ECO-IA AU SERVICE DES METIERS DU TERTIAIRE</t>
  </si>
  <si>
    <t>2D-ECO-IA AU SERVICE DES METIERS DU TERTIAIRE S2</t>
  </si>
  <si>
    <t>2D-ECO-USAGES PEDA NUM ET IA  EN ECO-GEST ET SES</t>
  </si>
  <si>
    <t>2D-ECO-USAGES PEDAGOGIQUES DU NUMERIQUE ET DE  L  IA EN ECO-GEST ET SES</t>
  </si>
  <si>
    <t>2D-ECO-CERCLE D ETUDES EN ECONOMIE GESTION</t>
  </si>
  <si>
    <t>2D-ECO-CERCLE D ETUDE EN ECONOMIE GESTION</t>
  </si>
  <si>
    <t>2D-ECO-ACCOMPAGNER LES RENOVATIONS</t>
  </si>
  <si>
    <t>2D-ECO-ACCOMPAGNER ET DEVELOPPER LES PARTENARIATS</t>
  </si>
  <si>
    <t>2D-ECO-PREPARATION CONCOURS EXCELLENCE ECONOMIQUE</t>
  </si>
  <si>
    <t>2D-ECO-PREPARATION CONCOURS EXCELLENCE ECONOM</t>
  </si>
  <si>
    <t>2D-ECO-ACCOMPAGNEMENT DES PROFESSEURS QUI ENCADRENT LES ELEVES PREPARANT LE CONCOURS DE L EXCELLENCE ECONOMIQUE EN STMG</t>
  </si>
  <si>
    <t>2D-ECO-EDUCATION FINANCIERE</t>
  </si>
  <si>
    <t>2D-EPS-CULTURE POLYNESIENNE ET EPS</t>
  </si>
  <si>
    <t>Developper ses competences professionnelles : s appuyer sur les activites physiques polynesiennes pour faire apprendre les eleves en EPS</t>
  </si>
  <si>
    <t xml:space="preserve">2D-EPS-CULTURE POLYNESIENNE ET EPS </t>
  </si>
  <si>
    <t>2D-EPS-EVALUER EQUITABLEMENT DANS LE CA4</t>
  </si>
  <si>
    <t>Evaluer equitablement dans le CA4, oui mais comment ? Promouvoir une evaluation equitable et equilibree entre les filles et les garcons.</t>
  </si>
  <si>
    <t>2D-EPS- SE METTRE EN PROJET DANS LE CA2 ET CA5</t>
  </si>
  <si>
    <t>Developper ses competences professionnelles en EPS : Amener les eleves a se mettre en projet dans le CA2 et CA5.</t>
  </si>
  <si>
    <t>2D-EPS-SE METTRE EN PROJET DANS LE CA2 ET LE CA5</t>
  </si>
  <si>
    <t>2D-EPS- GROUPE DE PRODUCTION EPS TAHITI ET MOOREA</t>
  </si>
  <si>
    <t>2D -EPS - GROUPE ACADEMIQUE D INNOVATION ET DE PRODUCTION DE RESSOURCES EN EPS - TAHITI ET MOOREA.</t>
  </si>
  <si>
    <t>2D-EPS-GROUPE DE PRODUCTION EPS TAHITI ET MOOREA</t>
  </si>
  <si>
    <t>2D-HIG-NOUVEAUX PROGRAMMES EMC</t>
  </si>
  <si>
    <t>Mise en oeuvre des nouveaux programmes adaptes en EMC</t>
  </si>
  <si>
    <t>2D-HIG-GPE PRODUCTION RESSOURCES ADAPTEES</t>
  </si>
  <si>
    <t>2D-GROUPE DE PRODUCTION DE RESSOURCES ADAPTEES EN HGEMC</t>
  </si>
  <si>
    <t>2D-LET-CULTURE DES CMI</t>
  </si>
  <si>
    <t>2D-LET-CLASSE OUVERTE</t>
  </si>
  <si>
    <t>2D-LET-REGROUPEMENT ANNUEL LCA</t>
  </si>
  <si>
    <t>2D-LET-LA LECTURE AU COLLEGE</t>
  </si>
  <si>
    <t>2D-LET-ENSEIGNER LE LEXIQUE AU COLLEGE</t>
  </si>
  <si>
    <t>2D-LET-FRANCAIS ET INTELLIGENCE ARTIFICIELLE</t>
  </si>
  <si>
    <t>2D-LET-GROUPE DE TRAVAIL LETTRES</t>
  </si>
  <si>
    <t>2D-LCP-ACCOMPAGNEMENT DES CONTRACTUELS</t>
  </si>
  <si>
    <t>2D-LCP-ACCOMPAGNEMENT DES ENSEIGNANTS CONTRACTUELS</t>
  </si>
  <si>
    <t>2D-LCP-LORAL AU COEUR DES APPRENTISSAGES</t>
  </si>
  <si>
    <t>2D-LCP-EVALUER POUR FAIRE PROGRESSER</t>
  </si>
  <si>
    <t>2D-LCP-FORMATION AUX NOUVEAUX PROGRAMMES EN LVR TAHITIEN</t>
  </si>
  <si>
    <t>2D-LCP-LLCER TAHITIEN : REGROUPEMENT DES PROFESSEURS EN CHARGE DE L ENSEIGNEMENT DE SPECIALITE</t>
  </si>
  <si>
    <t>2D-LVE-ENSEIGNEMENT DE SPECIALITE LLCE AMC</t>
  </si>
  <si>
    <t>2D-LVE-WEBINAIRES LVE AU FENUA</t>
  </si>
  <si>
    <t xml:space="preserve">2D-LVE-WEBINAIRES LVE AU FENUA </t>
  </si>
  <si>
    <t>2D-MAT-ACTUALITE DE LA DISCIPLINE MATHEMATIQUE WEBINAIRE</t>
  </si>
  <si>
    <t>2D-MAS-UTILISATION PEDAGOGIQUE DE L IA</t>
  </si>
  <si>
    <t>2D-MAS-GROUPE DE TRAVAIL MATHS SCIENCES</t>
  </si>
  <si>
    <t xml:space="preserve">3B01      </t>
  </si>
  <si>
    <t>LABO DES PRATIQUES</t>
  </si>
  <si>
    <t>2D-MAS-MESURES ET INCERTITUDES EN MATHS-SCIENCES</t>
  </si>
  <si>
    <t>2D-MAS-OUTILS NUMERIQUES (CAPYTALE)</t>
  </si>
  <si>
    <t>IA-IPR SPC</t>
  </si>
  <si>
    <t>SCHRAPFFER</t>
  </si>
  <si>
    <t>PASCAL</t>
  </si>
  <si>
    <t>2D-SPC-APPROFONDISSEMENT DES CONNAISSANCES</t>
  </si>
  <si>
    <t>2D-SPC-ACCOMPAGNER LES EQUIPES EN PHYSIQUE-CHIMIE</t>
  </si>
  <si>
    <t>2D-SPC-ACCOMPAGNEMENT DES PROFESSEURS CONTRACTUELS</t>
  </si>
  <si>
    <t xml:space="preserve">2D-SPC-ACCOMPAGNER DANS L ENTREE DU METIER </t>
  </si>
  <si>
    <t>2D-STI- MAINTENANCE DES VEHICULES</t>
  </si>
  <si>
    <t>IA-IPR STI</t>
  </si>
  <si>
    <t>MARTIAS</t>
  </si>
  <si>
    <t>MOTEURS, MÉCANIQUE AUTO ET AÉRONAUTIQUE</t>
  </si>
  <si>
    <t>2D-STI- MAINTENANCE NAUTIQUE</t>
  </si>
  <si>
    <t>2D-STI- MAINTENANCE NAUTIQUE - ACCOMPAGNER LA MISE EN OEUVRE DES NOUVEAUX REFERENTIELS</t>
  </si>
  <si>
    <t>2D-STI- MELEC</t>
  </si>
  <si>
    <t>2D-STI- MELEC - ACCOMPAGNER LA MISE EN OEUVRE DES NOUVEAUX REFERENTIELS</t>
  </si>
  <si>
    <t>ELECTRICITE, ELECTRONIQUE</t>
  </si>
  <si>
    <t>2D-STI- CIEL</t>
  </si>
  <si>
    <t>2D-STI- CIEL- ACCOMPAGNER LA MISE EN OEUVRE DES NOUVEAUX REFERENTIELS</t>
  </si>
  <si>
    <t>2D-STI-BIM</t>
  </si>
  <si>
    <t>2D-STI- BIM- ACCOMPAGNER LA MISE EN OEUVRE DU BIM DANS LE CADRE DES PROGRAMMES ET REFERENTIELS</t>
  </si>
  <si>
    <t>2D-STI- BIM</t>
  </si>
  <si>
    <t>2D-STI- MAINTENANCE DES SYSTEMES INDUSTRIELS</t>
  </si>
  <si>
    <t>2D-STI- MAINTENANCE DES SYSTEMES- ACCOMPAGNER LA MISE EN OEUVRE DES NOUVEAUX REFERENTIELS</t>
  </si>
  <si>
    <t>0D-TECH-LES SCIENCES A L ECOLE -TECHNOLOGIE</t>
  </si>
  <si>
    <t>2D-TECH-TECHNOLOGIE VEILLE-GROUPE RESSOURCE</t>
  </si>
  <si>
    <t>2D-TECH-GROUPE DE TRAVAIL RESSOURCE TECHNOLOGIE  Regroupement d un professeur de Technologie par etablissement scolaire de Tahiti et Moorea</t>
  </si>
  <si>
    <t xml:space="preserve">2D-TECH-TECHNOLOGIE VEILLE TECHNOLOGIQUE </t>
  </si>
  <si>
    <t>2D-TECH -TECHNOLOGIE - RENOVATION DES PROGRAMMES</t>
  </si>
  <si>
    <t>2D-TECH -TECHNOLOGIE - RENOVATION DES PROGRAMMES - SEMINAIRE ACADEMIQUE</t>
  </si>
  <si>
    <t>0D-DFCI-ENSEIGNER LES QUESTIONS SOCIALEMENT VIVES</t>
  </si>
  <si>
    <t>FONCTION DE FORMATION</t>
  </si>
  <si>
    <t>0D-DFCI-JOURNEE DE L INNOVATION PEDAGOGIQUE</t>
  </si>
  <si>
    <t>ATSS-RH RESSOURCES HUMAINES DE PROXIMITE</t>
  </si>
  <si>
    <t>ATSS FORMATION RH RESSOURCES HUMAINES DE PROXIMITE</t>
  </si>
  <si>
    <t>1D-C12-ANALYSE DES PRATIQUES PSYCHOLOGUE EN EDA</t>
  </si>
  <si>
    <t>FPPF-AEESH ANALYSE DES PRATIQUES PROFESSIONNELLES</t>
  </si>
  <si>
    <t>AEESH ANALYSE DES PRATIQUES PROFESSIONNELLES ELEVES EN SITUATION DE HANDICAP</t>
  </si>
  <si>
    <t>ADMINISTRATION GENERALE</t>
  </si>
  <si>
    <t xml:space="preserve">6A04      </t>
  </si>
  <si>
    <t>CONTINUITE ADMINISTRATIVE ET PEDAGOGIQUE</t>
  </si>
  <si>
    <t xml:space="preserve">ATSS-GAZ COMBUSTIBLES ENTRETIEN MAINTENANCE </t>
  </si>
  <si>
    <t xml:space="preserve">ATSS-STRUCTURE METALLIQUE ENTRETIEN RENOVATION </t>
  </si>
  <si>
    <t xml:space="preserve">ATSS-VEHICULE DE SERVICE ENTRETIEN MAINTENANCE </t>
  </si>
  <si>
    <t>ATSS-AMENAGEMENT ET ENTRETIEN DES ESPACES VERTS</t>
  </si>
  <si>
    <t>ATSS-ENTRETIEN MANUEL DES SOLS ET SURFACES</t>
  </si>
  <si>
    <t>ATSS-HYGIENE ET SECURITE EN RESTAURATION</t>
  </si>
  <si>
    <t>ATSS-OUTIL PILOTAGE ET ADMINISTRATION FINANCIER</t>
  </si>
  <si>
    <t>ATSS-FORMATION DEBUTER EN INFORMATIQUE</t>
  </si>
  <si>
    <t>ATSS-CABLAGES RESEAUX INFORMATIQUES TELEPHONIE</t>
  </si>
  <si>
    <t>ATSS-NUTRITION VALORISATION DES PRODUITS LOCAUX</t>
  </si>
  <si>
    <t>ATSS-FPPF-GESTION DE CRISE EN MILIEU SCOLAIRE</t>
  </si>
  <si>
    <t>0D-MUS-PLACE DU CORPS EN EMCC</t>
  </si>
  <si>
    <t>0D-MUS-Place du corps en education musicale et chant choral</t>
  </si>
  <si>
    <t>0D-MUS-EDUCATION MUSICALE EN POLYNESIE FRANCAISE</t>
  </si>
  <si>
    <t>1D-C06-EDUCATION PRIORITAIRE NIAU</t>
  </si>
  <si>
    <t>1D-C06-EDUCATION PRIORITAIRE DES TUAMOTU-GAMBIER</t>
  </si>
  <si>
    <t>1D-C06-EDUCATION PRIORITAIRE ARATIKA</t>
  </si>
  <si>
    <t>1D-C06-EDUCATION PRIORITAIRE FAAITE</t>
  </si>
  <si>
    <t>1D-C06-EDUCATION PRIORITAIRE KAUEHI</t>
  </si>
  <si>
    <t>1D-C06-EDUCATION PRIORITAIRE TAENGA</t>
  </si>
  <si>
    <t>1D-C06-EDUCATION PRIORITAIRE HIKUERU</t>
  </si>
  <si>
    <t>1D-C06-EDUCATION PRIORITAIRE NUKUTAVAKE</t>
  </si>
  <si>
    <t>1D-C06-EDUCATION PRIORITAIRE TAKAROA</t>
  </si>
  <si>
    <t>1D-C06-EDUCATION PRIORITAIRE MANIHI</t>
  </si>
  <si>
    <t>1D-C06-EDUCATION PRIORITAIRE TIPUTA</t>
  </si>
  <si>
    <t>1D-C06-EDUCATION PRIORITAIRE MAKEMO</t>
  </si>
  <si>
    <t>1D-C06-EDUCATION PRIORITAIRE AVATORU</t>
  </si>
  <si>
    <t>1D-C06-EDUCATION PRIORITAIRE RIKITEA</t>
  </si>
  <si>
    <t>1D-C06-EDUCATION PRIORITAIRE HAO</t>
  </si>
  <si>
    <t>0D-C12-CAPPEI ET DECOUVERTE DES METIERS DE L ASH</t>
  </si>
  <si>
    <t>0D-C12-SEMINAIRE ASH</t>
  </si>
  <si>
    <t>1D-ORS-C12-EBEP TSA- VISIO FLASH - CI</t>
  </si>
  <si>
    <t>1D-ORS-C12-ELEVES A BESOINS EDUCATIFS PARTICULIERS - MODULE 1 ELEVES AYANT DES TROUBLES DU SPECTRE DE L AUTISME (TSA) - VISIO FLASH</t>
  </si>
  <si>
    <t xml:space="preserve">1D-ORS-C12-ELEVES A BEP - VISIOFLASH - CI </t>
  </si>
  <si>
    <t>1D-ORS-C12-ELEVES A BESOINS EDUCATIFS PARTICULIERS - SPECIFICITES DES PROFILS D ELEVES AYANT DES BESOINS EDUCATIFS PARTICULIERS - VISIO FLASH</t>
  </si>
  <si>
    <t>1D-ORS-C12-EBEP TSLA - VISIOFLASH - CI</t>
  </si>
  <si>
    <t>2D-LET-ACCOMPAGNER LES EBEP EN FRANCAIS</t>
  </si>
  <si>
    <t>FPPF-AEESH PARTENARIAT AV COORDO ULIS 1D</t>
  </si>
  <si>
    <t>AEESH PARTENARIAT AVEC COORDO ULIS 2D</t>
  </si>
  <si>
    <t>2D-NUM-DEVENIR REFERENT ENT NATIRUA</t>
  </si>
  <si>
    <t>2D-MAT-FORMATION DES FORMATEURS MATHEMATIQUES</t>
  </si>
  <si>
    <t>1D-NUM-REGROUPEMENT DES ERUN-R1</t>
  </si>
  <si>
    <t>1D-NUM-REGROUPEMENT DES ERUN-R2</t>
  </si>
  <si>
    <t>1D-NUM-REGROUPEMENT DES ERUN-R3</t>
  </si>
  <si>
    <t>2D-FOR-TUTORAT MIXTE</t>
  </si>
  <si>
    <t>2D-EPS-FORMATION DE FORMATEURS EPS</t>
  </si>
  <si>
    <t>2D-EPS-FORMATION DE FORMATEURS EPS TUTEURS</t>
  </si>
  <si>
    <t>2D-SVT-GT VALIDATION DE RESSOURCES EN STVST</t>
  </si>
  <si>
    <t>2D-SVT-GROUPES DE TRAVAIL ET DE REFLEXION</t>
  </si>
  <si>
    <t>2D-SVT-GROUPES DE PRODUCTION DE RESSOURCES EFN</t>
  </si>
  <si>
    <t>2D-SVT-OLYMPIADES DE BIOLOGIE</t>
  </si>
  <si>
    <t>2D-SVT-OLYMPIADES DE GEOSCIENCES</t>
  </si>
  <si>
    <t>0D-HIG GROUPE DE TRAVAIL ENSEIGNER FAIT NUCLEAIRE</t>
  </si>
  <si>
    <t>0D-HIG GROUPE DE TRAVAIL INTERDISCIPLINAIRE ET INTERDEGRE - ENSEIGNER LE FAIT NUCLEAIRE</t>
  </si>
  <si>
    <t>ATSS-PREVENTION RISQUES TRAVAIL HAUTEUR TH R408</t>
  </si>
  <si>
    <t>1D-C06-GROUPE TERRITORIAL MATERNELLE</t>
  </si>
  <si>
    <t>2D-NUM-USAGES PEDAGOGIQUES ENT NATIRUA</t>
  </si>
  <si>
    <t>2D-NUM-USAGES PEDAGOGIQUES ENT TAHITI/MOOREA</t>
  </si>
  <si>
    <t>2D-NUM-GENIALLY, POUR UNE PEDAGOGIE ENGAGEANTE</t>
  </si>
  <si>
    <t>2D-NUM-LUDOPEDAGOGIE : ENGAGER PAR LE JEU</t>
  </si>
  <si>
    <t>2D-NUM-L IA AU SERVICE DE LA PEDAGOGIE</t>
  </si>
  <si>
    <t>2D-NUM-UTILISER LES DIFFERENTS OUTILS DE L INTELLIGENCE ARTIFICIELLE POUR ENRICHIR SON ENSEIGNEMENT</t>
  </si>
  <si>
    <t>2D-NUM-ELEA, DES PARCOURS PEDAGOGIQUES SCENARISES</t>
  </si>
  <si>
    <t>2D-NUM-CREATION DE CAPSULES VIDEO PEDAGOGIQUES</t>
  </si>
  <si>
    <t>2D-NUM-CREATION DE CAPSULES VIDEO PEDAGOGIQUES AVEC TABLETTES ET OUTILS DE MONTAGE SIMPLES</t>
  </si>
  <si>
    <t>2D-STI-TECH-L IA AU SERVICE DES DISCIPLINES STI</t>
  </si>
  <si>
    <t>AUTRE CONTENU ARTS ET PATRIMOINE</t>
  </si>
  <si>
    <t>25A0410505</t>
  </si>
  <si>
    <t>1D-LCPP-PLAN REO-FORMATION SECTORIELLE</t>
  </si>
  <si>
    <t>PLAN REO - Formation sectorielle 4 temps de formation sur Tahiti, les australes, les marquises et les ISLV</t>
  </si>
  <si>
    <t>1D-LCPP-PLAN REO-FORMATION SECTORIELLE CIR5</t>
  </si>
  <si>
    <t>PLAN REO - Formation sectorielle CIR5 Session n degre 3 du 08 au 12 decembre 2025</t>
  </si>
  <si>
    <t>1D-LCPP-PLAN REO-FORMATION SECTORIELLE CIR2</t>
  </si>
  <si>
    <t>PLAN REO - Formation sectorielle CIR2 Session n degre 4 du 19 au 23 janvier 2026 10 enseignants stagiaires</t>
  </si>
  <si>
    <t>1D-LCPP-PLAN REO-FORMATION SECT TAH MOO CYCLE 3</t>
  </si>
  <si>
    <t>PLAN REO - Formation sectorielle C3 TAHITI MOOREA Session n degre 5 du 19 au 30 janvier 2026 10 enseignants stagiaires</t>
  </si>
  <si>
    <t>1D-LCPP-PLAN REO-FORMATION SECTO TT CYCLE1</t>
  </si>
  <si>
    <t>1D-LCPP-PLAN REO-FORMATION SECTORIELLE  CYCLE 1</t>
  </si>
  <si>
    <t>1D-LCPP-PLAN REO-FORMATION SECTORIELLE SEPT</t>
  </si>
  <si>
    <t>1D-LCPP-PLAN REO-FORMATION SECTORIELLE SEPTEMBRE</t>
  </si>
  <si>
    <t>1D-LCPP-PLAN REO-FORMATION SECTORIELLE NOV</t>
  </si>
  <si>
    <t>1D-LCPP-PLAN REO-FORMATION SECTORIELLE NOV (COQUILLE VIDE)</t>
  </si>
  <si>
    <t>1D-LCPP-PLAN REO-FORMATION SECTORIELLE OCT</t>
  </si>
  <si>
    <t>1D-LCPP-PLAN REO-FORMATION SECTORIELLE OCT (COQUILLE VIDE)</t>
  </si>
  <si>
    <t>1D-LCPP-PLAN REO-FORMATION SECTORIELLE MARS</t>
  </si>
  <si>
    <t>1D-LCPP-PLAN REO-FORMATION SECTORIELLE MARS (COQUILLE VIDE)</t>
  </si>
  <si>
    <t>1D-ORS-C01-EVEIL AUX LANGUES C1 A C3</t>
  </si>
  <si>
    <t>EVEIL AUX LANGUES C1 A C3.</t>
  </si>
  <si>
    <t>25A0410506</t>
  </si>
  <si>
    <t>1D-ORS-C01-PLURILINGUISME A L ECOLE</t>
  </si>
  <si>
    <t>Plurilinguisme a l ecole</t>
  </si>
  <si>
    <t>1D-ORS-C01-ALTERNANCE DES LANGUES</t>
  </si>
  <si>
    <t>Alternance des langues</t>
  </si>
  <si>
    <t>1D-ORS-C01-PERSPECTIVE ACTIONNELLE</t>
  </si>
  <si>
    <t>PERSPECTIVE ACTIONNELLE</t>
  </si>
  <si>
    <t>1D-C03-ENSEIGNER CONTEXTE PLURI PIA/TER</t>
  </si>
  <si>
    <t>25A0410507</t>
  </si>
  <si>
    <t>1D-C03-ENSEIGNER CONTEXTE PLURI</t>
  </si>
  <si>
    <t>1D-C03-ENSEIGNER  CONTEXTE PLURI PAM/TER</t>
  </si>
  <si>
    <t>1D-C03-ENSEIGNER CONTEXTE PLURI FHN</t>
  </si>
  <si>
    <t>1D-C03-ENSEIGNER CONTEXTE PLURI VER/RUA/TER</t>
  </si>
  <si>
    <t>1D-C03-ENSEIGNER CONTEXTE PLURI FAR/HEI/TER</t>
  </si>
  <si>
    <t>0D-PLURI-ESCAPE GAME : LA PEDAGOGIE PAR LE JEU</t>
  </si>
  <si>
    <t>25A0410508</t>
  </si>
  <si>
    <t>1D-C09-STAGE D ECOLE HITIMAHANA MATERNELLE</t>
  </si>
  <si>
    <t>25A0410509</t>
  </si>
  <si>
    <t xml:space="preserve">1D-C09-STAGE D ECOLE </t>
  </si>
  <si>
    <t>1D-C09-STAGE D ECOLE HITIMAHANA ELEMENTAIRE</t>
  </si>
  <si>
    <t>1D-C09-STAGE D ECOLE FARE VAA MATERNELLE</t>
  </si>
  <si>
    <t>1D-C09-STAGE D ECOLE NUUTERE</t>
  </si>
  <si>
    <t>1D-C09-STAGE D ECOLE ERIMA</t>
  </si>
  <si>
    <t>1D-C09-STAGE D ECOLE FAREROI MATERNELLE</t>
  </si>
  <si>
    <t>1D-C09-STAGE D ECOLE FAREROI ELEMENTAIRE</t>
  </si>
  <si>
    <t>1D DAPE - FORMATION NEO TITULAIRES T1 - 1ER DEGRE</t>
  </si>
  <si>
    <t>25A0410510</t>
  </si>
  <si>
    <t>FIN1D - CIR10 - FORMATION DES NEO TITULAIRES T1 - 1ER DEGRE</t>
  </si>
  <si>
    <t>1D-DAPE - FORMATION NEO TITULAIRES T2 - 1ER DEGRE</t>
  </si>
  <si>
    <t>FORMATION NEO TITULAIRES T2 - 1ER DEGRE</t>
  </si>
  <si>
    <t>25A0410511</t>
  </si>
  <si>
    <t>FIN1D - CIR10 - FORMATION DES NEO TITULAIRES T2 - 1ER DEGRE</t>
  </si>
  <si>
    <t>1D- DAPE - FORMATION NEO TITULAIRES T3 - 1ER DEGR</t>
  </si>
  <si>
    <t>FORMATION NEO TITULAIRES T3 - 1ER DEGRE</t>
  </si>
  <si>
    <t>25A0410512</t>
  </si>
  <si>
    <t>FIN1D - CIR10 - FORMATION DES NEO TITULAIRES T3 - 1ER DEGRE</t>
  </si>
  <si>
    <t>1D-ORS-C07-FCIEN-MC BEBA C1 FEVRIER</t>
  </si>
  <si>
    <t>25A0410513</t>
  </si>
  <si>
    <t>1D-ORS-C07-FCIEN-MC BEBA</t>
  </si>
  <si>
    <t>1D-ORS-C07-FCIEN-MC BEBA C3 FEVRIER</t>
  </si>
  <si>
    <t>1D-ORS-C07-FCIEN-MC BEBA C2 MARS</t>
  </si>
  <si>
    <t>1D-ORS-C07-FCIEN-MC LCPP C1 FEVRIER</t>
  </si>
  <si>
    <t>25A0410514</t>
  </si>
  <si>
    <t>1D-ORS-C07-FCIEN-MC LCPP</t>
  </si>
  <si>
    <t>1D-ORS-C07-FCIEN-MC LCPP C3 FEVRIER</t>
  </si>
  <si>
    <t>1D-ORS-C07-FCIEN-MC LCPP C2 MARS</t>
  </si>
  <si>
    <t>1D-ORS-C07-FCIEN-MC EPS C1 FEVRIER</t>
  </si>
  <si>
    <t>1D-ORS-C07-FCIEN-MC-EPS C1 FEVRIER</t>
  </si>
  <si>
    <t>25A0410515</t>
  </si>
  <si>
    <t>1D-ORS-C07-FCIEN-MC EPS</t>
  </si>
  <si>
    <t xml:space="preserve">1D-ORS-C07-FCIEN-MC EPS </t>
  </si>
  <si>
    <t>1D-ORS-C07-FCIEN-MC EPS C3 FEVRIER</t>
  </si>
  <si>
    <t>1D-ORS-C07-FCIEN-MC EPS C2 MARS</t>
  </si>
  <si>
    <t>1D-ORS-C07-FCIEN-MC NUMERIQUE C1 FEVRIER</t>
  </si>
  <si>
    <t>25A0410516</t>
  </si>
  <si>
    <t>1D-ORS-C07-FCIEN-MC NUMERIQUE</t>
  </si>
  <si>
    <t>1D-ORS-C07-FCIEN-MC NUMERIQUE C3 FEVRIER</t>
  </si>
  <si>
    <t>1D-ORS-C07-FCIEN-MC NUMERIQUE C2 MARS</t>
  </si>
  <si>
    <t>1D-ORS-C07-FCIEN-MC NUMERIQUE C1 MARS</t>
  </si>
  <si>
    <t>1D-ORS-C07-FCIEN-MC SCIENCES C1 FEVRIER</t>
  </si>
  <si>
    <t>25A0410517</t>
  </si>
  <si>
    <t>1D-ORS-C07-FCIEN-MC SCIENCES</t>
  </si>
  <si>
    <t xml:space="preserve">1D-ORS-C07-FCIEN-MC SCIENCES </t>
  </si>
  <si>
    <t>1D-ORS-C07-FCIEN-MC SCIENCES C3 FEVRIER</t>
  </si>
  <si>
    <t>1D-ORS-C07-FCIEN-MC SCIENCES C2 MARS</t>
  </si>
  <si>
    <t>1D-ORS-C08-FORMATION DES MOBILES ET CDD MOOREA</t>
  </si>
  <si>
    <t>25A0410518</t>
  </si>
  <si>
    <t>1D-ORS-C08-FORMATION DES MOBILES ET CDD</t>
  </si>
  <si>
    <t>1D-ORS-C08-FORMATION DES MOBILES ET CDD PUNAAUIA</t>
  </si>
  <si>
    <t>1D-C06-POLE RESSOURCE DASED DES TUAMOTU-GAMBIER</t>
  </si>
  <si>
    <t>25A0410519</t>
  </si>
  <si>
    <t>1D-C06-POLES RESSOURCES DES TUAMOTU-GAMBIER</t>
  </si>
  <si>
    <t>1D-C06-POLE RESSOURCE LCPP DES TUAMOTU-GAMBIER</t>
  </si>
  <si>
    <t>1D-C06-POLE RESSOURCE INNOVATION-NUMERIQUE</t>
  </si>
  <si>
    <t>1D-ORS-C06-AP9 LES FONDEMENTS DE NOS PRATIQUES PR</t>
  </si>
  <si>
    <t>1D-ORS-C06-AP9 LES FONDEMENTS DE NOS PRATIQUES PRO</t>
  </si>
  <si>
    <t>25A0410520</t>
  </si>
  <si>
    <t>1D-ORS-C06-AP9 GESTES PRO EN CONTEXTE PLURILINGUE</t>
  </si>
  <si>
    <t>1D-ORS-C06-AP9 MES LANGUES TOUS LES JOURS NIV1</t>
  </si>
  <si>
    <t>1D-ORS-C06-AP9 MES LANGUES TOUS LES JOURS NIV2</t>
  </si>
  <si>
    <t>1D-ORS-C06-AP9 DIFFERENCIATION PEDAGOGIQUE NIV1</t>
  </si>
  <si>
    <t>1D-ORS-C06-AP9 DIFFERENCIATION PEDAGOGIQUE NIV2</t>
  </si>
  <si>
    <t>1D-ORS-C06-AP6 MODULE PEAC</t>
  </si>
  <si>
    <t>25A0410521</t>
  </si>
  <si>
    <t>1D-ORS-C06-AP6 MODULES DES TUAMOTU-GAMBIER</t>
  </si>
  <si>
    <t>1D-ORS-C06-AP6 MODULE NUMERIQUE EDUCATIF</t>
  </si>
  <si>
    <t>1D-ORS-C06-AP6 MODULE MATERNELLE LANGAGE-EPS</t>
  </si>
  <si>
    <t>1D-ORS-C06-AP6 MODULE CHOIX ECOLE</t>
  </si>
  <si>
    <t>1D-ORS-C08-ENSEIGNER AU CYCLE 1</t>
  </si>
  <si>
    <t>25A0410522</t>
  </si>
  <si>
    <t>1D-C07-CONSTRUIRE LES 1ERS SAVOIRS C1 PAEA T1</t>
  </si>
  <si>
    <t>25A0410523</t>
  </si>
  <si>
    <t>1D-C07-FC-BFC CONSTRUIRE LES 1ERS SAVOIRS C1</t>
  </si>
  <si>
    <t>1D-C07-CONSTRUIRE LES 1ERS SAVOIRS C1 TIU T1</t>
  </si>
  <si>
    <t>1D-C07-CONSTRUIRE LES 1ERS SAVOIRS C1 PAEA/TIU T2</t>
  </si>
  <si>
    <t>1D-ORS-C07-FCIEN LES FONDAMENTAUX SEPTEMBRE</t>
  </si>
  <si>
    <t>25A0410524</t>
  </si>
  <si>
    <t>1D-ORS-C07-FCIEN LES FONDAMENTAUX</t>
  </si>
  <si>
    <t>1D-ORS-C07-FCIEN LES FONDAMENTAUX JANVIER</t>
  </si>
  <si>
    <t>1D-ORS-C08-MORPHOLOGIE GRAMMATICALE CP PUNAAUIA</t>
  </si>
  <si>
    <t>25A0410525</t>
  </si>
  <si>
    <t>1D-ORS-C08-MORPHOLOGIE GRAMMATICALE AU CP</t>
  </si>
  <si>
    <t>1D-ORS-C08-ENSEIGNEMENT DU LEXIQUE AU CP MOOREA</t>
  </si>
  <si>
    <t>25A0410526</t>
  </si>
  <si>
    <t>1D-ORS-C08-ENSEIGNEMENT DU LEXIQUE AU CP</t>
  </si>
  <si>
    <t>1D-ORS-C08-ENCODAGE PROD ECRITS DICTEE AU CP PUN</t>
  </si>
  <si>
    <t>1D-ORS-C08-ENCODAGE PROD ECRITS DICTEE AU CP PUNAAUIA</t>
  </si>
  <si>
    <t>25A0410527</t>
  </si>
  <si>
    <t>1D-ORS-C08-ENCODAGE PROD ECRITS DICTEE AU CP</t>
  </si>
  <si>
    <t>1D-ORS-C08-ENCODAGE PROD ECRITS DICTEE AU CP MOZ</t>
  </si>
  <si>
    <t>1D-ORS-C08-ENCODAGE PROD ECRITS DICTEE AU CP MOOREA</t>
  </si>
  <si>
    <t>1D-ORS-C08-MANUELS ET PROJET DE LECTEUR CP MOOREA</t>
  </si>
  <si>
    <t>25A0410528</t>
  </si>
  <si>
    <t>1D-ORS-C08-MANUELS ET PROJET DE LECTEUR CP</t>
  </si>
  <si>
    <t>SECU-PRIMO FORMATION BO-BE-BS NON ELECTRICIEN</t>
  </si>
  <si>
    <t>PRIMO FORMATION  HABILITATION ELECTRIQUE B0-BE-BS NON ELECTRICIEN</t>
  </si>
  <si>
    <t>25A0410529</t>
  </si>
  <si>
    <t>ATSS-HABILITATION ELECTRIQUE BO-BE-BS NON ELECT</t>
  </si>
  <si>
    <t>ATSS PREVENTION RISQUES ELECTRIQUES HABILITATION ELECTRIQUE BO-BE-BS NON ELECTRICIEN</t>
  </si>
  <si>
    <t>SECU-RECYCLAGE HAB ELECT BO-BE-BS NON ELECT</t>
  </si>
  <si>
    <t>FORMATION RECYCLAGE HABILITATION ELECTRIQUE BO-BE-BS NON ELECTRICIEN</t>
  </si>
  <si>
    <t>SECU-PRIMO FORMATION B1V-B2V-BR ELECTRICIEN</t>
  </si>
  <si>
    <t>PRIMO FORMATION HABILITATION ELECTRIQUE B1V-B2V-BR-BC ELECTRICIEN</t>
  </si>
  <si>
    <t>25A0410530</t>
  </si>
  <si>
    <t>ATSS-HABILITATION ELECTRIQ B1V-B2V-BR ELECT</t>
  </si>
  <si>
    <t>ATSS PREVENTION RISQUES ELECTRIQUES HABILITATION ELECTRIQUE POUR ELECTRICIEN</t>
  </si>
  <si>
    <t>FORMATION RECYCLAGE HABILITATION ELECTRIQUE B1V-B2V-BR-BC ELECTRICIEN</t>
  </si>
  <si>
    <t>1D-ORS-C08-FC-PSC</t>
  </si>
  <si>
    <t>1D-ORS-C08-FC-PSC-MAJ</t>
  </si>
  <si>
    <t>25A0410531</t>
  </si>
  <si>
    <t>1D-ORS-C08-FC-PSC1-MAJ</t>
  </si>
  <si>
    <t>2D-SST-ENSEIGNER LA SANTE ET SECURITE AU TRAVAIL</t>
  </si>
  <si>
    <t>2D-SST-DEVENIR FORMATEUR EN ES ST A DESTIANTION DES PROFESSEURS DE LA VOIE PROFESSIONNELLE LYCEE PROF ET SECTION PROF</t>
  </si>
  <si>
    <t>25A0410532</t>
  </si>
  <si>
    <t xml:space="preserve">2D-SST-FORMATION OBLIGATOIRE POUR DEVENIR FORMATEUR EN SST - PRAP - MODULES 1 ET 2 </t>
  </si>
  <si>
    <t>2D-SST-ENSEIGNER LA SANTE ET SECURITE MAC FOFO</t>
  </si>
  <si>
    <t>2D-SST-MAINTIEN ET ACTUALISATION DES COMPETENCES DU FOFO EN ES ST</t>
  </si>
  <si>
    <t>1D-CIR04- STAGE PSC1</t>
  </si>
  <si>
    <t>1D-CIR04- STAGE PSC1 : Reactivation des gestes de premiers secours</t>
  </si>
  <si>
    <t>25A0410533</t>
  </si>
  <si>
    <t>1D-CIR04- STAGE PSC1 : REACTIVATION DES GESTES DE PREMIERS SECOURS</t>
  </si>
  <si>
    <t>2D-SST-FORMATEUR RISQUES PROFESSIONNELS</t>
  </si>
  <si>
    <t>2D-SST-DEVENIR FORMATEUR - RISQUES PROFESSIONNELS : PROFESSEURS DE LA VOIE PROFESSIONNELLE LYCEE PROF SECTION PROF</t>
  </si>
  <si>
    <t>25A0410534</t>
  </si>
  <si>
    <t>2D-SST-DEVENIR FORMATEUR - RISQUES PROFESSIONNELS  PROFESSEURS DE LA VOIE PROFESSIONNELLE LYCEE PROF SECTION PROF</t>
  </si>
  <si>
    <t>2D-SST-SAUVETAGE ET SECOURISME DU TRAVAIL</t>
  </si>
  <si>
    <t>2D-SST-MAC FOFO SST</t>
  </si>
  <si>
    <t>25A0410535</t>
  </si>
  <si>
    <t>2D-SST-SAUVETAGE ET SECOURISME DU TRAVAIL A DESTINATION DES PROFESSEURS ET PERSONNELS DE LA VOIE PROFESSIONNELLE LYCEE ET SECTION PROFESSIONNELS</t>
  </si>
  <si>
    <t>2D-SST-DEVENIR ACTEUR SST</t>
  </si>
  <si>
    <t>2D-SST-ACQUERIR LES COMPETENCES POUR DEVENIR ACTEUR EN SST</t>
  </si>
  <si>
    <t>2D-SST-DEVENIR FORMATEUR SST</t>
  </si>
  <si>
    <t>2D-SST-ACQUERIR LES COMPETENCES  POUR DEVENIR FORMATEUR EN SST</t>
  </si>
  <si>
    <t>2D-SST-RECYCLAGE-MAC FORMATEURS SST</t>
  </si>
  <si>
    <t>2D-SST-MAINTIEN ET ACTUALISATION DES COMPETENCES DU FORMATEUR SST</t>
  </si>
  <si>
    <t>2D-SST-ACTEUR PRAP 2S/ALM</t>
  </si>
  <si>
    <t>2D-SST-DEVENIR ACTEUR EN PREVENTION DES RISQUES LIES A L ACTIVITE SANTE ET SOCIAL</t>
  </si>
  <si>
    <t>25A0410536</t>
  </si>
  <si>
    <t>2D-SST-PRAP -SANTE-SOCIAL- ERGONOMIE PLP STMS</t>
  </si>
  <si>
    <t xml:space="preserve">2D-SST-RESERVE AUX PLP STMS PREVENTION DES RISQUES LIES A L ACTIVITE PHYSIQUE-OPTION SANTE ET SOCIAL </t>
  </si>
  <si>
    <t>2D-SST-DEVENIR FORMATEUR PRAP 2S/ALM</t>
  </si>
  <si>
    <t>2D-SST-DEVENIR FORMATEUR EN PREVENTION DES RISQUES LIES A LACTIVITE PHYSIQUE- OPTION SANTE ET SOCIAL</t>
  </si>
  <si>
    <t>2D-SST-RECYCLAGE - MAC FOFO PRAP 2S/ALM</t>
  </si>
  <si>
    <t>2D-SST-MAINTIEN ET ACTUALISATION DES COMPETENCES DU FORMATEUR DE FORMATEURS PRAP 2S/ALM</t>
  </si>
  <si>
    <t>2D-SST-ACTEUR PRAP BUREAUTIQUE</t>
  </si>
  <si>
    <t>2D-SST-DEVENIR ACTEUR EN PREVENTION DES RISQUES LIES A L ACTIVITE PHYSIQUE- OPTION BUREAUTIQUE</t>
  </si>
  <si>
    <t>25A0410537</t>
  </si>
  <si>
    <t>2D-SST-PRAP IBC</t>
  </si>
  <si>
    <t>2D-SST-PREVENTION DES RISQUES LIES A L ACTIVITE PHYSIQUE  INDUSTRIE BATIMENT COMMERCE A DESTINATION DES PROFESSEURS ET PERSONNELS DE LA VOIE PRO-</t>
  </si>
  <si>
    <t>2D-SST-DEVENIR FORMATEUR PRAP-BUREAUTIQUE</t>
  </si>
  <si>
    <t>2D-SST-DEVENIR FORMATEUR EN PREVENTION DES RISQUES LIES A L ACTIVITE PHYSIQUE- OPTION BUREAUTIQUE</t>
  </si>
  <si>
    <t>2D-SST-ACTEUR PRAP-IBC ERGONOMIE AU TRAVAIL</t>
  </si>
  <si>
    <t>2D-SST-DEVENIR ACTEUR EN PREVENTION DES RISQUES LIES A L ACTIVITE PHYSIQUE- OPTION INDUSTRIE -  BATIMENT - COMMERCE</t>
  </si>
  <si>
    <t>2D-SST-DEVENIR FORMATEUR PRAP-IBC FO</t>
  </si>
  <si>
    <t>2D-SST-DEVENIR FORMATEUR EN PREVENTION DES RISQUES LIES A LACTIVITE PHYSIQUE- OPTION INDUSTRIE - BATIMENT - COMMERCE POUR FORMER DES ELEVES DES LP</t>
  </si>
  <si>
    <t>2D-SST-MAC FORMATEUR PRAP-IBC FO</t>
  </si>
  <si>
    <t>2D-SST-ACTUALISER LES COMPETENCES FORMATEUR EN PRAP- OPTION INDUSTRIE - BATIMENT - COMMERCE POUR FORMER DES ELEVES DES LP</t>
  </si>
  <si>
    <t>2D-SST-DEVENIR FORMATEUR DE FORMAT. PRAP-IBC-FOFO</t>
  </si>
  <si>
    <t>2D-SST-DEVENIR FORMATEUR DE FORMATEURS EN PREVENTION DES RISQUES LIES A L ACTIVITE PHYSIQUE- OPTION INDUSTRIE-BATIMENT-COMMERCE</t>
  </si>
  <si>
    <t>2D-SST-MAC FOFO PRAP-IBC</t>
  </si>
  <si>
    <t>2D-SST-SEMINAIRE CORRESPONDANT INRS</t>
  </si>
  <si>
    <t>25A0410538</t>
  </si>
  <si>
    <t xml:space="preserve">2D-SST-SEMINAIRE DESTINE EXCLUSIVEMENT AU CORRESPONDANT ACADEMIQUE INRS </t>
  </si>
  <si>
    <t>2D-SST-MAC FOFO HABILITATION ELECTRIQUE</t>
  </si>
  <si>
    <t>2D-SST-ACTUALISER LES COMPETENCES FORMATEUR EN PREVENTION DES RISQUES ELECTRIQUES</t>
  </si>
  <si>
    <t>25A0410539</t>
  </si>
  <si>
    <t>2D-SST-HABILITATIONS ELECTRIQUES</t>
  </si>
  <si>
    <t xml:space="preserve">2D-SST-HABILITATIONS ELECTRIQUES - NIVEAU DE BASE - NIVEAUX AVANCES - POUR ELECTRICIEN </t>
  </si>
  <si>
    <t>2D-SST-HABILITATION ELEC BO-BE-BS-NON ELECTRICIEN</t>
  </si>
  <si>
    <t>2D-SST-FORMATION HABILITATION ELECTRIQUE B0-BE-BS - NON ELECTRICIEN</t>
  </si>
  <si>
    <t>2D-SST-MAC HAB ELECT B1V-B2V-BR ELECTRICIEN</t>
  </si>
  <si>
    <t>2D-SST- Maintien et actualisation des competences FORMATION HABILITATION ELECTRIQUE B1V-B2V-BR-BC electricien</t>
  </si>
  <si>
    <t>2D-SST-FORMATION HE B1V-B2V-BR ELECTRICIEN</t>
  </si>
  <si>
    <t>2D-SST-FORMATION  A UNE HABILITATION ELECTRIQUE B1V-B2V-BR-BC - ELECTRICIEN</t>
  </si>
  <si>
    <t>2D-SST-RECYCLAGE HAB ELECT BO-BE-BS-NON ELECTRIC.</t>
  </si>
  <si>
    <t>2D-SST-RECYCLAGE POUR HABILITATION ELECTRIQUE BO-BE-BS - NON ELECTRICIEN</t>
  </si>
  <si>
    <t>2D-SST--HABILITATIONS ELECTRIQUES-NIVEAU 1</t>
  </si>
  <si>
    <t>2D-SST-Habilitations electriques- hybride- niveau 1</t>
  </si>
  <si>
    <t>2D-SST--HABILITATIONS ELECTRIQUES-NIVEAU 2</t>
  </si>
  <si>
    <t>2D-SST-Habilitations electriques- hybride- niveau 2 (avance)</t>
  </si>
  <si>
    <t>2D-SST-TRAVAIL EN HAUTEUR R408- FORMATEUR</t>
  </si>
  <si>
    <t>2D-SST-Acquerir les competences du formateur en travail en hauteur R408</t>
  </si>
  <si>
    <t>25A0410540</t>
  </si>
  <si>
    <t>2D-SST-MAC FORMATEUR TRAVAIL EN HAUTEUR R408</t>
  </si>
  <si>
    <t>2D-SST-Maintenir et actualiser les competences du formateur en travail en hauteur R408</t>
  </si>
  <si>
    <t>2D-SST-TRAVAUX SUR TOITURE EN SECURITE</t>
  </si>
  <si>
    <t>2D-SST-TRAVAUX SUR TOITURE EN SECURITE-FORMATION DE FORMATEUR</t>
  </si>
  <si>
    <t>ARCHITECTURE ET CONSTRUCTION</t>
  </si>
  <si>
    <t>PSC1-FORMATION POUR DEVENIR FORMATEUR PSC1</t>
  </si>
  <si>
    <t>FORMATION POUR DEVENIR FORMATEUR PSC1 PREVENTION PREMIERS SECOURS</t>
  </si>
  <si>
    <t>25A0410541</t>
  </si>
  <si>
    <t>ATSS-FORMATION POUR DEVENIR FORMATEUR PSC1</t>
  </si>
  <si>
    <t>ATSS FORMATION POUR DEVENIR FORMATEUR PSC1 PREVENTION PREMIERS SECOURS</t>
  </si>
  <si>
    <t>PSC1-FORMATION DE FORMATEUR PSC1-S2</t>
  </si>
  <si>
    <t>FORMATION DE FORMATEUR PSC1 PREVENTION PREMIERS SECOURS SESSION 2</t>
  </si>
  <si>
    <t>25A0410542</t>
  </si>
  <si>
    <t>ATSS-FORMATION DE FORMATEUR PSC1</t>
  </si>
  <si>
    <t>ATSS FORMATION DE FORMATEUR PSC1 PREVENTION PREMIERS SECOURS</t>
  </si>
  <si>
    <t>PSC1-FORMATION DE FORMATEUR PSC1-S3</t>
  </si>
  <si>
    <t>FORMATION DE FORMATEUR PSC1 PREVENTION PREMIERS SECOURS SESSION 3</t>
  </si>
  <si>
    <t>PSC1-FORMATION DE FORMATEUR PSC1-S1</t>
  </si>
  <si>
    <t>FORMATION DE FORMATEUR PSC1 PREVENTION PREMIERS SECOURS SESSION 1</t>
  </si>
  <si>
    <t>PSC1-FORMATION DE FORMATEUR PSC1 ISLV</t>
  </si>
  <si>
    <t>FORMATION DE FORMATEUR PSC1 PREVENTION PREMIERS SECOURS SESSION ISLV</t>
  </si>
  <si>
    <t>2D-LVE-GROUPE DE REFLEXION-LP-S1</t>
  </si>
  <si>
    <t>25A0410543</t>
  </si>
  <si>
    <t>2D-LVE-GROUPE DE REFLEXION-LP</t>
  </si>
  <si>
    <t xml:space="preserve">2D-LVE - GROUPE DE REFLEXION DES PROFESSEURS DE LVE EN LYCEE PROFESSIONNEL </t>
  </si>
  <si>
    <t>2D-LVE-GROUPE DE REFLEXION-LP-S2</t>
  </si>
  <si>
    <t>2D-LVE-GROUPE DE REFLEXION-LP-S3</t>
  </si>
  <si>
    <t>2D-ECO-ENSEIGNER ET EVALUER EN CAP CUISINE S1</t>
  </si>
  <si>
    <t>25A0410544</t>
  </si>
  <si>
    <t>2D-ECO-ENSEIGNER ET EVALUER EN CAP CUISINE</t>
  </si>
  <si>
    <t>2D-ECO-ENSEIGNER EN CAP CUISINE</t>
  </si>
  <si>
    <t>2D-ECO-ENSEIGNER ET EVALUER EN CAP CUISINE S2</t>
  </si>
  <si>
    <t>2D-ECO-ENSEIGNER ET EVALUER EN CAP CUISINE S3</t>
  </si>
  <si>
    <t>2D-ECO-SENSIBILISATION AUX RISQUES TERRORISTES</t>
  </si>
  <si>
    <t>25A0410545</t>
  </si>
  <si>
    <t>2D-ECO-USAGE DU DRONE EN RECHERCHE ET SECOURS</t>
  </si>
  <si>
    <t>25A0410546</t>
  </si>
  <si>
    <t>2D-STVST-MUTUALISATION DES CCF</t>
  </si>
  <si>
    <t>2D-STVST-MUTUALISATION DES CCF EN CAP</t>
  </si>
  <si>
    <t>25A0410547</t>
  </si>
  <si>
    <t xml:space="preserve">2D-STVST-MUTUALISATION DES CCF </t>
  </si>
  <si>
    <t>2D-STVST-MUTUALISATION DES CCF AU NIVEAU CAP</t>
  </si>
  <si>
    <t>2D-STVST-RENOVATION DU BAC PRO ASSP</t>
  </si>
  <si>
    <t>Bilan de la 1ere session de renovation du bac pro ASSP (2022/2025)</t>
  </si>
  <si>
    <t>25A0410548</t>
  </si>
  <si>
    <t>2D-STVST- Bilan de la 1ere session de renovation du bac pro ASSP</t>
  </si>
  <si>
    <t>2D-STVST-IMMERSION EN EAJE</t>
  </si>
  <si>
    <t>25A0410549</t>
  </si>
  <si>
    <t>2D-STVST-IMMERSION EN MILIEU PROFESSIONNEL</t>
  </si>
  <si>
    <t>2D-STVST-IMMERSION EN EHPAD</t>
  </si>
  <si>
    <t>Durée prévue en heures (dimension)</t>
  </si>
  <si>
    <t>Nb places prévisionnel</t>
  </si>
  <si>
    <t>2D-DOC-IA  ET  EMI</t>
  </si>
  <si>
    <t>2D-DOC-IA  et  EMI</t>
  </si>
  <si>
    <t>26A0410001</t>
  </si>
  <si>
    <t>CULTURE PRO COMMUNE ET ENJEUX EDUCATION EN PF</t>
  </si>
  <si>
    <t>5G03</t>
  </si>
  <si>
    <t>USAGE RAISONNE DE L'INTELLIGENCE ARTIFICIELLE</t>
  </si>
  <si>
    <t>1D-NUM-PARCOURS IA-TAHITI/MOOREA</t>
  </si>
  <si>
    <t>26A0410002</t>
  </si>
  <si>
    <t>1D-NUM-PARCOURS IA</t>
  </si>
  <si>
    <t>TEURURAI</t>
  </si>
  <si>
    <t>TEANINI</t>
  </si>
  <si>
    <t>REUSSITE DES ELEVES ET QUALITE DE L'ENSEIGNEMENT</t>
  </si>
  <si>
    <t>1D-NUM-PARCOURS IA-ISLV</t>
  </si>
  <si>
    <t>1D-NUM-PARCOURS IA-MARQUISES</t>
  </si>
  <si>
    <t>1D-NUM-PARCOURS IA-TUAMOTU/GAMBIER</t>
  </si>
  <si>
    <t>1D-NUM-PARCOURS IA-AUSTRALES</t>
  </si>
  <si>
    <t>1D-NUM-PARCOURS IA-ASH</t>
  </si>
  <si>
    <t>2D-NUM-USAGE IA EN ETABLISSEMENT - COLLEGE</t>
  </si>
  <si>
    <t>26A0410003</t>
  </si>
  <si>
    <t>2D-NUM-USAGE IA EN ETABLISSEMENT</t>
  </si>
  <si>
    <t xml:space="preserve">2D-NUM-USAGE IA EN ETABLISSEMENT Colleges et lycees publics. Tous les enseignants. Tahiti et Moorea : Groupes de 20 a 30 enseignants,1H a 2H </t>
  </si>
  <si>
    <t>2D-NUM-USAGE IA EN ETABLISSEMENT - LYCEE</t>
  </si>
  <si>
    <t>2D-NUM-USAGE IA EN ETABLISSEMENT - HORS IDV</t>
  </si>
  <si>
    <t>2D-STVST- IA DANS LA CLASSE : ORAL ET FEEDBACK</t>
  </si>
  <si>
    <t>2D-STVST-INTEGRER L IA EN CLASSE : AGENT CONVERSATIONNEL POUR LA SIMULATION DES EPREUVES ORALES CERTIFICATIVES ET PRODUCTION DE FEEDBACK FORMATIFS</t>
  </si>
  <si>
    <t>26A0410004</t>
  </si>
  <si>
    <t>2D-STVST-IA DANS LA CLASSE : ORAL ET FEEDBACK</t>
  </si>
  <si>
    <t>1D-ORS-C09-FAIRE CLASSE DEHORS</t>
  </si>
  <si>
    <t>26A0410005</t>
  </si>
  <si>
    <t>LE MERCIER</t>
  </si>
  <si>
    <t>OLIVIER</t>
  </si>
  <si>
    <t>APPROCHE,DEMARCHE DESIGN</t>
  </si>
  <si>
    <t>5B06</t>
  </si>
  <si>
    <t>CONDUITE DE CLASSE</t>
  </si>
  <si>
    <t>2D-DOC-REUNION DES PROS DOCS- BASSIN 2- PERIODE 1</t>
  </si>
  <si>
    <t>2D-DOC-REUNION DES PROS DOCS- BASSIN 2- PERIODE 1 En commun avec les CPE: PPO.</t>
  </si>
  <si>
    <t>26A0410006</t>
  </si>
  <si>
    <t>2D-DOC-REUNION DES PROFESSEURS DOCUMENTALISTES DU BASSIN 2 EN LIEN AVEC LES CPE</t>
  </si>
  <si>
    <t>SE SITUER ET COLLABORER DANS LE SYST POLYNESIEN</t>
  </si>
  <si>
    <t>5B04</t>
  </si>
  <si>
    <t>PARCOURS D'ORIENTATION ET DECOUVERTE DES METIERS</t>
  </si>
  <si>
    <t>2D-DOC-REUNION DES PROS DOCS- BASSIN 3- PERIODE 1</t>
  </si>
  <si>
    <t>2D-DOC-REUNION DES PROS DOCS- BASSIN 3- PERIODE 1 PPO et vie scolaire.</t>
  </si>
  <si>
    <t>26A0410007</t>
  </si>
  <si>
    <t>2D-DOC-REUNION DES PROS DOCS- BASSIN 3- PERIODE 1 Reunion Professeurs-documentalistes (et CPE): PPO</t>
  </si>
  <si>
    <t>2D-DOC-REUNION DES PROS DOCS- BASSIN 4- PERIODE 1</t>
  </si>
  <si>
    <t>2D-DOC-REUNION DES PROS DOCS- BASSIN 4- PERIODE 1 Reunion entre professeurs-documentalistes et CPE.</t>
  </si>
  <si>
    <t>26A0410008</t>
  </si>
  <si>
    <t xml:space="preserve">2D-DOC-REUNION DES PROFESSEURS DOCUMENTALISTES DU BASSIN 4 EN PERIODE 1 </t>
  </si>
  <si>
    <t>1D-C12-ORIENTATION ELEVES DISPOSITIF ULIS COLLEGE</t>
  </si>
  <si>
    <t>1D-C12-SAVOIR IDENTIFIER LES DIFFERENTES ORIENTATIONS PRESENTES  EN POLYNESIE FRANCAISE POUR LES ELEVES RELEVANT DU DISPOSITIF ULIS COLLEGE</t>
  </si>
  <si>
    <t>26A0410009</t>
  </si>
  <si>
    <t>1D-C12-ORIENTATION ELEVES DISPOSITIF ULIS COLLEGE- FORMATION ESR et les ET COORDINATEURS DISPOSITIFS ULIS</t>
  </si>
  <si>
    <t>INCLUSION-PRATIQUES PEDAGOGIQUES ET PARTENARIATS</t>
  </si>
  <si>
    <t xml:space="preserve">5A06      </t>
  </si>
  <si>
    <t>DEVELOPPEMENT PROFESSIONNEL DES COLLABORATEURS</t>
  </si>
  <si>
    <t>5E02</t>
  </si>
  <si>
    <t>INCLUSION ET COOPERATION EDUCATIVE</t>
  </si>
  <si>
    <t>2D-MUS-DEVELOPPEMENT PROFESSIONNEL ET PREPARATION AU CONCOURS INTERNE</t>
  </si>
  <si>
    <t>26A0410010</t>
  </si>
  <si>
    <t>SPECIFICITES METIERS ET PROFESSIONNALISATION</t>
  </si>
  <si>
    <t>5B03</t>
  </si>
  <si>
    <t>DISCIPLINES D'ENSEIGNEMENT</t>
  </si>
  <si>
    <t>2D-PHILO-PREPARATION AGREGATION ECRIT</t>
  </si>
  <si>
    <t>2D-PHILO-PREPARATION AGREGATION INTERNE ET EXTERNE ECRIT</t>
  </si>
  <si>
    <t>26A0410011</t>
  </si>
  <si>
    <t>2D-PHILO-PREPARATION AGREGATION INTERNE ET EXTERN</t>
  </si>
  <si>
    <t>2D-PHILO-PREPARATION AGREGATION INTERNE ET EXTERNE</t>
  </si>
  <si>
    <t>5D05</t>
  </si>
  <si>
    <t>FORMATION DES ACTEURS DE LA FORMATION</t>
  </si>
  <si>
    <t>2D-MAT-PREPARATION A L AGREGATION INTERNE EN MATH</t>
  </si>
  <si>
    <t>2D-MAT-PREPARATION A L AGREGATION INTERNE EN MATHS</t>
  </si>
  <si>
    <t>26A0410012</t>
  </si>
  <si>
    <t>2D-STI- PREPA AGREGATION</t>
  </si>
  <si>
    <t>2D-STI- PREPA AGREGATION, modules communs agregation et CAPET interne</t>
  </si>
  <si>
    <t>26A0410013</t>
  </si>
  <si>
    <t>2D-STI- PREPARATION AGREGATION</t>
  </si>
  <si>
    <t>2D-STI- PREPARATION ET ACCOMPAGNEMENT AUX EPREUVES D AGREGATION ET CAPET</t>
  </si>
  <si>
    <t>26A0410014</t>
  </si>
  <si>
    <t>2D-SPC-PREPARATION AGREGATION INTERNE PHYS-CHIMIE</t>
  </si>
  <si>
    <t>2D-SPC-PREPARATION A L AGREGATION INTERNE DE PHYSIQUE-CHIMIE</t>
  </si>
  <si>
    <t>26A0410015</t>
  </si>
  <si>
    <t>2D-SPC-PREPARATION A L AGREGATION INTERNE PHYS-CH</t>
  </si>
  <si>
    <t xml:space="preserve">2D-SPC-PREPARATION A L AGREGATION INTERNE PHYSIQUE-CHIMIE </t>
  </si>
  <si>
    <t>26A0410016</t>
  </si>
  <si>
    <t>26A0410017</t>
  </si>
  <si>
    <t>26A0410018</t>
  </si>
  <si>
    <t xml:space="preserve">7A04      </t>
  </si>
  <si>
    <t>LANGUES VIVANTES</t>
  </si>
  <si>
    <t>26A0410019</t>
  </si>
  <si>
    <t>0D-MUS-PREPARATION CAPES INTERNE EMCCADMISSIBILIT</t>
  </si>
  <si>
    <t>26A0410020</t>
  </si>
  <si>
    <t>2D-PHILO-PREPARATION CAPES ECRIT</t>
  </si>
  <si>
    <t>2D-PHILO-PREPARATION CAPES INTERNE ET EXTERNE ECRIT</t>
  </si>
  <si>
    <t>26A0410021</t>
  </si>
  <si>
    <t>2D-PHILO-PREPARATION CAPES INTERNE ET EXTERNE</t>
  </si>
  <si>
    <t>26A0410022</t>
  </si>
  <si>
    <t>2D-HIG- CAPES INTERNE ADMISSION</t>
  </si>
  <si>
    <t>2D-HIG- ADMISSION CAPES INTERNE EN HGEMC</t>
  </si>
  <si>
    <t>2D-HIG-CAPLP INTERNE LETTRES HIST- ADMISSIBILITE</t>
  </si>
  <si>
    <t>2D-HIG -PREPARATION CAPLP INTERNE EN LETTRES-HISTOIRE</t>
  </si>
  <si>
    <t>2D-STI- PREPA CAPET</t>
  </si>
  <si>
    <t>2D-STI- PREPA CAPET modules communs agregation et CAPET interne</t>
  </si>
  <si>
    <t>26A0410023</t>
  </si>
  <si>
    <t>2D-STI-PREPARATION CAPET</t>
  </si>
  <si>
    <t>2D-STI- PREPARATION CAPET MODULE COMMUN AVEC PREPARATION AGREGATION</t>
  </si>
  <si>
    <t>2D-LET-PREPARER LE CAPES INTERNE DE LETTRES</t>
  </si>
  <si>
    <t>2D-LET-PREPARER LE CAPES INTERNE DE LETTRES ADMISSIBILITE</t>
  </si>
  <si>
    <t>26A0410024</t>
  </si>
  <si>
    <t xml:space="preserve">2D-LET-PREPARER LE CAPES INTERNE DE LETTRES, EPREUVES D ADMISSIBILITE ET D ADMISSION </t>
  </si>
  <si>
    <t>5C02</t>
  </si>
  <si>
    <t>2D-LET-PREPARER LE CAPES INTERNE DE LETTRES RENFORCEMENT DISCIPLINAIRE</t>
  </si>
  <si>
    <t>2D-LET-PREPARER LE CAPES INTERNE DE LETTRES ADMISSION</t>
  </si>
  <si>
    <t>5D04</t>
  </si>
  <si>
    <t>FORMATION DES ACTEURS ACCOMPAGNEMENT PERSONNALISE</t>
  </si>
  <si>
    <t>2D-LVE-PREPARATION CAPES INTERNE DE LVE</t>
  </si>
  <si>
    <t>26A0410025</t>
  </si>
  <si>
    <t>2D-LVE-PREPARATION AU CAPES INTERNE EN LVE (ANGLAIS-ESPAGNOL-CHINOIS)</t>
  </si>
  <si>
    <t>0D-EPS-PREPARATION CAPEPS INTERNE - ECRITS</t>
  </si>
  <si>
    <t>26A0410026</t>
  </si>
  <si>
    <t>0D-EPS-CONCOURS- PREPARATION CAPEPS INTERNE EPS.</t>
  </si>
  <si>
    <t>2D-CPE-PRESENTATION DU CONCOURS CPE INTERNE</t>
  </si>
  <si>
    <t>26A0410027</t>
  </si>
  <si>
    <t>26A0410028</t>
  </si>
  <si>
    <t>2D-LCP-FORMATION DNL TAHITIEN: ACCOMPAGNEMENT DES PROFESSEURS HABILITES</t>
  </si>
  <si>
    <t>26A0410029</t>
  </si>
  <si>
    <t>1D- C4 - STAGE - ECOLE - GS MAMAO - T1</t>
  </si>
  <si>
    <t>26A0410030</t>
  </si>
  <si>
    <t>1D- C4 - STAGE - ECOLE - GS MAMAO</t>
  </si>
  <si>
    <t>BROTHERSON</t>
  </si>
  <si>
    <t>NANCY</t>
  </si>
  <si>
    <t>1D- C4 - STAGE - ECOLE - GS MAMAO - T2</t>
  </si>
  <si>
    <t>1D- C4 - STAGE - ECOLE - GS MAMAO - T3</t>
  </si>
  <si>
    <t>1D- C4 - STAGE - ECOLE - GS HITI VAI NUI - T1</t>
  </si>
  <si>
    <t>26A0410031</t>
  </si>
  <si>
    <t>1D- C4 - STAGE - ECOLE - GS HITI VAI NUI</t>
  </si>
  <si>
    <t>1D- C4 - STAGE - ECOLE - GS HITI VAI NUI - T2</t>
  </si>
  <si>
    <t>1D- C4 - STAGE - ECOLE - GS HITI VAI NUI- T3</t>
  </si>
  <si>
    <t>1D- C4 - STAGE - ECOLE - GS HITI VAI NUI - T3</t>
  </si>
  <si>
    <t>1D-C08-REGROUPEMENT DES DIRECTEURS</t>
  </si>
  <si>
    <t>1D-C08-REGROUPEMENT DES DIRECTEURS : ECOLE EFFICACE ET CLIMAT SCOLAIRE, EVALUATION EN CLASSE, ENSEIGNEMENT EXPLICITE</t>
  </si>
  <si>
    <t>26A0410032</t>
  </si>
  <si>
    <t xml:space="preserve">1D-C08-REGROUPEMENT DES DIRECTEURS : ECOLE EFFICACE ET CLIMAT SCOLAIRE, EVALUATION EN CLASSE, ENSEIGNEMENT EXPLICITE   </t>
  </si>
  <si>
    <t>1D-C07-FCBFC-BEBA-PCS-PAEA-C3-T1</t>
  </si>
  <si>
    <t>1D-C07-FCBFC-BIEN ETRE BIEN APPRENDRE-COMPETENCES PSYCHOSOCIALES PAEA-C3-T1</t>
  </si>
  <si>
    <t>26A0410033</t>
  </si>
  <si>
    <t>1D-C07-FCBFC-BEBA-PCS-PAEA-C3</t>
  </si>
  <si>
    <t>1D-C07-FCBFC-BIEN ETRE BIEN APPRENDRE-COMPETENCES PSYCHOSOCIALES-PAEA-C3</t>
  </si>
  <si>
    <t>LEI</t>
  </si>
  <si>
    <t>TAUHERE</t>
  </si>
  <si>
    <t>1D-C07-FCBFC-BEBA-PCS-PAEA-C3-T2</t>
  </si>
  <si>
    <t>1D-C07-FCBFC-BIEN ETRE BIEN APPRENDRE-COMPETENCES PSYCHOSOCIALES-PAEA-C3-T2</t>
  </si>
  <si>
    <t>1D-C07-FCBFC-BEBA-PCS-PAEA-C3-T3</t>
  </si>
  <si>
    <t>1D-C07-FCBFC-BIEN ETRE BIEN APPRENDRE-COMPETENCES PSYCHOSOCIALES-PAEA-C3-T3</t>
  </si>
  <si>
    <t>1D-FPGC-PREVENTION ET GESTION DE CRISE F1-NOV 202</t>
  </si>
  <si>
    <t>1D-FPGC-PREVENTION ET GESTION DE CRISE F1-1ER DEGRE-NOV 2026</t>
  </si>
  <si>
    <t>26A0410034</t>
  </si>
  <si>
    <t>1D-FPGC-PREVENTION ET GESTION DE CRISE F1</t>
  </si>
  <si>
    <t>1D-FPGC-PREVENTION ET GESTION DE CRISE F1-1ER DEGRE</t>
  </si>
  <si>
    <t>SECURITE,BIEN-ETRE,SANTE DES ELEVES ET PERSONNELS</t>
  </si>
  <si>
    <t>5F03</t>
  </si>
  <si>
    <t>GESTION DE CRISE PSC ET SANTE MENTALE</t>
  </si>
  <si>
    <t>1D-FPGC-PREVENTION ET GESTION DE CRISE F1-FEV 202</t>
  </si>
  <si>
    <t>1D-FPGC-PREVENTION ET GESTION DE CRISE F1-1ER DEGRE-FEV 2027</t>
  </si>
  <si>
    <t>0D-FOR-PREPARATION IEN ET IA-IPR-ADMISSIBILITE</t>
  </si>
  <si>
    <t>26A0410035</t>
  </si>
  <si>
    <t>0D-FOR-PREPARATION CONCOURS IEN ET IA-IPR</t>
  </si>
  <si>
    <t>0D-FOR-PREPARATION IEN ET IA-IPR-ADMISSION</t>
  </si>
  <si>
    <t>26A0410036</t>
  </si>
  <si>
    <t>FPPF-AED-FORMATION CONTINUE CENTRALISEE</t>
  </si>
  <si>
    <t>LUTA</t>
  </si>
  <si>
    <t>LAINA</t>
  </si>
  <si>
    <t>EDUCATION, VIE SCOLAIRE ET CPE</t>
  </si>
  <si>
    <t>2D-CPE-BASSIN 2- TEMPS 1</t>
  </si>
  <si>
    <t>26A0410037</t>
  </si>
  <si>
    <t>FONCTION D'EDUCATION</t>
  </si>
  <si>
    <t>5B07</t>
  </si>
  <si>
    <t>COMPLEMENTARITE DES TEMPS EDUCATIFS</t>
  </si>
  <si>
    <t>MANAGEMENT ET PILOTAGE EN CONTEXTE POLYNESIEN</t>
  </si>
  <si>
    <t>5A03</t>
  </si>
  <si>
    <t>POLITIQUES EDUCATIVES DROITS ET OBLIGATIONS</t>
  </si>
  <si>
    <t>2D-CPE-BASSIN 2 - TEMPS 4</t>
  </si>
  <si>
    <t>5F01</t>
  </si>
  <si>
    <t>PROMOTION DE LA SANTE ET EVARS</t>
  </si>
  <si>
    <t>2D-CPE-BASSIN 2 - TEMPS 3</t>
  </si>
  <si>
    <t>26A0410038</t>
  </si>
  <si>
    <t>FPPF-AED-FORMATION DE FORMATEURS</t>
  </si>
  <si>
    <t>FPPF-AED-FORMATION DE FORMATEURS SUR LES CONTENUS DE FORMATION EN EQUIPE PLURI CATEGORIELLE</t>
  </si>
  <si>
    <t>FPPF- AED FORMATION DES FORMATEURS</t>
  </si>
  <si>
    <t>26A0410039</t>
  </si>
  <si>
    <t>FPPF-AED FORMATION CONTINUE PROXIMITE ISLV</t>
  </si>
  <si>
    <t>26A0410040</t>
  </si>
  <si>
    <t>FPPF-AED-FORMATION CONTINUE PROXIMITE IN SITU</t>
  </si>
  <si>
    <t xml:space="preserve">FPPF-AED-FORMATION EN ETABLISSEMENT SUR LES EVOLUTIONS MAJEURES DU METIER </t>
  </si>
  <si>
    <t>5F04</t>
  </si>
  <si>
    <t>QUALITE DE VIE SANTE SECURITE AU TRAVAIL</t>
  </si>
  <si>
    <t>FPPF-AED FORMATION CONTINUE PROX MARQUISES HAO</t>
  </si>
  <si>
    <t>FPPF- AED FORMATION CONTINUE PROXIMITE AUSTRALES</t>
  </si>
  <si>
    <t>2D-CPE-BASSIN 1- TEMPS 1</t>
  </si>
  <si>
    <t>26A0410041</t>
  </si>
  <si>
    <t>2D-CPE-BASSIN 1- TEMPS 2</t>
  </si>
  <si>
    <t>2D-CPE-BASSIN 1- TEMPS 3</t>
  </si>
  <si>
    <t>26A0410042</t>
  </si>
  <si>
    <t>2D-CPE-BASSIN 3 - TEMPS 2</t>
  </si>
  <si>
    <t>2D-CPE-BASSIN 3 - TEMPS 3</t>
  </si>
  <si>
    <t>26A0410043</t>
  </si>
  <si>
    <t>2D-CPE-BASSIN 4</t>
  </si>
  <si>
    <t>2D-CPE-BASSIN 4-TEMPS 2</t>
  </si>
  <si>
    <t>2D-CPE-TRAVAUX DU BASSIN 2 DES CPE - TEMPS 1</t>
  </si>
  <si>
    <t>26A0410044</t>
  </si>
  <si>
    <t>2D-CPE-TRAVAUX DU BASSIN 2 DES CPE</t>
  </si>
  <si>
    <t>5A02</t>
  </si>
  <si>
    <t>PROMOTION DE LA CITOYENNETE</t>
  </si>
  <si>
    <t>2D-CPE-TRAVAUX DU BASSIN 2 DES CPE - TEMPS 2</t>
  </si>
  <si>
    <t>2D-CPE-TRAVAUX DU BASSIN 2 DES CPE - TEMPS 3</t>
  </si>
  <si>
    <t>1D-C12 FORMATION CAPPEI APPRO 1 TFC DISTANCIEL 1</t>
  </si>
  <si>
    <t>1D-C12-FORMATION CAPPEI APPROFONDISSEMENT 1 TFC DISTANCIEL 1 : ACQUERIR LES COMPETENCES SPECIFIQUES DE L ENSEIGNANT SPECIALISE</t>
  </si>
  <si>
    <t>26A0410045</t>
  </si>
  <si>
    <t>1D-C12 FORMATION CAPPEI APPROFONDISSEMENT 1</t>
  </si>
  <si>
    <t>1D-C12-FORMATION CAPPEI APPROFONDISSEMENT 1 - ACQUERIR LES COMPETENCES SPECIFIQUES DE L ENSEIGNANT SPECIALISE</t>
  </si>
  <si>
    <t xml:space="preserve">7A08      </t>
  </si>
  <si>
    <t>PREPARATION AU CAPPEI</t>
  </si>
  <si>
    <t>5E01</t>
  </si>
  <si>
    <t>PRATIQUES PEDAGOGIQUES INCLUSIVES</t>
  </si>
  <si>
    <t>1D-C12 FORMATION CAPPEI APPRO 1 TFC DISTANCIEL 2</t>
  </si>
  <si>
    <t>1D-C12-FORMATION CAPPEI APPROFONDISSEMENT 1 TFC DISTANCIEL 2 : ACQUERIR LES COMPETENCES SPECIFIQUES DE L ENSEIGNANT SPECIALISE</t>
  </si>
  <si>
    <t>1D-C12 FORMATION CAPPEI APPRO 1 TFC DISTANCIEL 3</t>
  </si>
  <si>
    <t>1D-C12-FORMATION CAPPEI APPROFONDISSEMENT 1 TFC DISTANCIEL 3 : ACQUERIR LES COMPETENCES SPECIFIQUES DE L ENSEIGNANT SPECIALISE</t>
  </si>
  <si>
    <t>1D-C12 FORMATION CAPPEI APPRO 1 TFC DISTANCIEL 4</t>
  </si>
  <si>
    <t>1D-C12-FORMATION CAPPEI APPROFONDISSEMENT 1 TFC DISTANCIEL 4 : ACQUERIR LES COMPETENCES SPECIFIQUES DE L ENSEIGNANT SPECIALISE</t>
  </si>
  <si>
    <t>1D-C12 FORMATION CAPPEI APPRO 1 GDCA DISTANCIEL 1</t>
  </si>
  <si>
    <t>1D-C12-FORMATION CAPPEI APPROFONDISSEMENT 1 GDCA DISTANCIEL 1 : ACQUERIR LES COMPETENCES SPECIFIQUES DE L ENSEIGNANT SPECIALISE</t>
  </si>
  <si>
    <t>1D-C12 FORMATION CAPPEI APPRO 1 GDCA DISTANCIEL 2</t>
  </si>
  <si>
    <t>1D-C12-FORMATION CAPPEI APPROFONDISSEMENT 1 GDCA DISTANCIEL 2 : ACQUERIR LES COMPETENCES SPECIFIQUES DE L ENSEIGNANT SPECIALISE</t>
  </si>
  <si>
    <t>1D-C12 FORMATION CAPPEI APPRO 1 GDCA DISTANCIEL 3</t>
  </si>
  <si>
    <t>1D-C12-FORMATION CAPPEI APPROFONDISSEMENT 1 GDCA DISTANCIEL 3 : ACQUERIR LES COMPETENCES SPECIFIQUES DE L ENSEIGNANT SPECIALISE1D-C12-FORMATION CAPPEI</t>
  </si>
  <si>
    <t>1D-C12 FORMATION CAPPEI APPRO 1 GDCA DISTANCIEL 4</t>
  </si>
  <si>
    <t>1D-C12-FORMATION CAPPEI APPROFONDISSEMENT 1 GDCA DISTANCIEL 4 : ACQUERIR LES COMPETENCES SPECIFIQUES DE L ENSEIGNANT SPECIALISE</t>
  </si>
  <si>
    <t xml:space="preserve">1D-C12 FORMATION CAPPEI APPRO2 TR PSY DISTANCIEL </t>
  </si>
  <si>
    <t>FORMATION CAPPEI APPROFONDISSEMENT 2 TROUBLES PSYCHIQUES DISTANCIEL 5 : ACQUERIR LES COMPETENCES SPECIFIQUES DE L ENSEIGNANT SPECIALISE</t>
  </si>
  <si>
    <t>26A0410046</t>
  </si>
  <si>
    <t>1D-C12 FORMATION CAPPEI APPROFONDISSEMENT 2</t>
  </si>
  <si>
    <t>1D-C12-FORMATION CAPPEI APPROFONDISSEMENT 2 - ACQUERIR LES COMPETENCES SPECIFIQUES DE L ENSEIGNANT SPECIALISE</t>
  </si>
  <si>
    <t>FORMATION CAPPEI APPROFONDISSEMENT 2 TROUBLES PSYCHIQUES DISTANCIEL 6 : ACQUERIR LES COMPETENCES SPECIFIQUES DE L ENSEIGNANT SPECIALISE</t>
  </si>
  <si>
    <t>FORMATION CAPPEI APPROFONDISSEMENT 2 TROUBLES PSYCHIQUES DISTANCIEL 7 : ACQUERIR LES COMPETENCES SPECIFIQUES DE L ENSEIGNANT SPECIALISE</t>
  </si>
  <si>
    <t>FORMATION CAPPEI APPROFONDISSEMENT 2 TROUBLES PSYCHIQUES DISTANCIEL 8 : ACQUERIR LES COMPETENCES SPECIFIQUES DE L ENSEIGNANT SPECIALISE</t>
  </si>
  <si>
    <t>1D-C12 FORMATION CAPPEI APPRO2 GDS2 DISTANCIEL 5</t>
  </si>
  <si>
    <t>1D-C12-FORMATION CAPPEI APPROFONDISSEMENT 2 GRANDE DIFFICULTE SCOLAIRE 2 - DISTANCIEL 5 : ACQUERIR LES COMPETENCES SPECIFIQUES DE L ENSEIGNANT SPE</t>
  </si>
  <si>
    <t>1D-C12 FORMATION CAPPEI APPRO2 GDS2 DISTANCIEL 6</t>
  </si>
  <si>
    <t>1D-C12-FORMATION CAPPEI APPROFONDISSEMENT 2 GRANDE DIFFICULTE SCOLAIRE 2 - DISTANCIEL 6 : ACQUERIR LES COMPETENCES SPECIFIQUES DE L ENSEIGNANT SPE</t>
  </si>
  <si>
    <t>1D-C12 FORMATION CAPPEI APPRO2 GDS2 DISTANCIEL 7</t>
  </si>
  <si>
    <t>1D-C12-FORMATION CAPPEI APPROFONDISSEMENT 2 GRANDE DIFFICULTE SCOLAIRE 2 - DISTANCIEL 7 : ACQUERIR LES COMPETENCES SPECIFIQUES DE L ENSEIGNANT SPE</t>
  </si>
  <si>
    <t>1D-C12 FORMATION CAPPEI APPRO2 GDS2 DISTANCIEL 8</t>
  </si>
  <si>
    <t>1D-C12-FORMATION CAPPEI APPROFONDISSEMENT 2 GRANDE DIFFICULTE SCOLAIRE 2 - DISTANCIEL 8 : ACQUERIR LES COMPETENCES SPECIFIQUES DE L ENSEIGNANT SPE</t>
  </si>
  <si>
    <t>1D-C12 FORMATION CAPPEI PRO DASED REGROUPEMENT</t>
  </si>
  <si>
    <t>1D-C12-MODULE PROFESSIONNALISATION DANS L EMPLOI, DASED - PRESENTIEL : ACQUERIR LES COMPETENCES SPECIFIQUES DE L ENSEIGNANT SPE EN DASED</t>
  </si>
  <si>
    <t>26A0410047</t>
  </si>
  <si>
    <t>1D-C12 FORMATION CAPPEI PROFESSIONNALISATION</t>
  </si>
  <si>
    <t>1D-C12-FORMATION CAPPEI PROFESSIONNALISATION DANS L EMPLOI - ACQUERIR LES COMPETENCES SPECIFIQUES DE L ENSEIGNANT SPECIALISE</t>
  </si>
  <si>
    <t>1D-C12 FORMATION CAPPEI PRO DASED DISTANCIEL</t>
  </si>
  <si>
    <t>1D-C12-MODULE PROFESSIONNALISATION DANS L EMPLOI, DASED - DISTANCIEL : ACQUERIR LES COMPETENCES SPECIFIQUES DE L ENSEIGNANT SPE EN DASED</t>
  </si>
  <si>
    <t>1D-C12 FORMATION CAPPEI PRO CJA REGROUPEMENT</t>
  </si>
  <si>
    <t>1D-C12-CMODULE PROFESSIONNALISATION DANS L EMPLOI, PE EN CJA - PRESENTIEL : ACQUERIR LES COMPETENCES SPECIFIQUES DE L ENSEIGNANT SPE EN CJA</t>
  </si>
  <si>
    <t>1D-C12 FORMATION CAPPEI PRO CJA DISTANCIEL</t>
  </si>
  <si>
    <t>1D-C12-CMODULE PROFESSIONNALISATION DANS L EMPLOI, PE EN CJA - DISTANCIEL : ACQUERIR LES COMPETENCES SPECIFIQUES DE L ENSEIGNANT SPE EN CJA</t>
  </si>
  <si>
    <t>1D-C12 FORMATION CAPPEI PRO ULIS REGROUPEMENT</t>
  </si>
  <si>
    <t>1D-C12-MODULE DE PROFESSIONNALISATION DANS L EMPLOI, COORDO ULIS - PRESENTIEL : ACQUERIR LES COMPETENCES SPECIFIQUES DE L ENSEIGNANT SPE EN ULIS</t>
  </si>
  <si>
    <t>1D-C12 FORMATION CAPPEI PRO ULIS DISTANCIEL</t>
  </si>
  <si>
    <t>1D-C12-MODULE DE PROFESSIONNALISATION DANS L EMPLOI, COORDO ULIS - DISTANCIEL : ACQUERIR LES COMPETENCES SPECIFIQUES DE L ENSEIGNANT SPE EN ULIS</t>
  </si>
  <si>
    <t>1D-C12 CAPPEI PREPARATION ANNEE N-1</t>
  </si>
  <si>
    <t>1D-C12-CAPPEI - PREPARATION ANNEE N-1 : ACQUERIR LES INFORMATIONS GENERALES DE L ORGANISATION DU CAPPEI</t>
  </si>
  <si>
    <t>26A0410048</t>
  </si>
  <si>
    <t>26A0410049</t>
  </si>
  <si>
    <t>ATSS-FPPF-FORMATION ACCOMPAGNEMENT PEDAGOGIQUE DES ELEVES</t>
  </si>
  <si>
    <t>0D-C12-ACCOMPAGNER LES FONDAMENTAUX : PIANO</t>
  </si>
  <si>
    <t>0D-C12-ACCOMPAGNER LES FONDAMENTAUX : L ASH AU SOUTIEN DU DEPLOIEMENT DE LA METHODE PIANO</t>
  </si>
  <si>
    <t>26A0410050</t>
  </si>
  <si>
    <t>0D-C12-ACCOMPAGNER LES FONDAMENTAUX</t>
  </si>
  <si>
    <t>0D-C12-ACCOMPAGNER LES FONDAMENTAUX : L ASH AU SOUTIEN DES APPRENTISSAGES FONDAMENTAUX - DEPLOIEMENT PIANO ET SINGAPOUR</t>
  </si>
  <si>
    <t>5B01</t>
  </si>
  <si>
    <t>DIDACTIQUE ET PEDAGOGIE FRANCAIS ET MATHEMATIQUES</t>
  </si>
  <si>
    <t>0D-C12-ACCOMPAGNER LES FONDAMENTAUX : SINGAPOUR</t>
  </si>
  <si>
    <t>0D-C12-ACCOMPAGNER LES FONDAMENTAUX : L ASH AU SOUTIEN DU DEPLOIEMENT DE LA METHODE SINGAPOUR</t>
  </si>
  <si>
    <t>2D-STVST-EVALUATION ET FEED-BACK ESCAPE CARDS</t>
  </si>
  <si>
    <t>26A0410051</t>
  </si>
  <si>
    <t>1D-C09-REGROUPEMENT DES DIRECTEURS D ECOLE</t>
  </si>
  <si>
    <t>26A0410052</t>
  </si>
  <si>
    <t>1D-C05-GERER ET PILOTER LECOLE D AUJOURD HUI-NKH</t>
  </si>
  <si>
    <t>1D-C05-GERER ET PILOTER L ECOLE D AUJOURD HUI : COMMENT LE DEVELOPPEMENT DE LEUR LEADERSHIP TRANSFORMATIONNEL ?-NKH</t>
  </si>
  <si>
    <t>26A0410053</t>
  </si>
  <si>
    <t>1D-C05-GERER ET PILOTER L ECOLE D AUJOURD HUI</t>
  </si>
  <si>
    <t>1D-C05-GERER ET PILOTER L ECOLE D AUJOURD HUI : COMMENT LE DEVELOPPEMENT DE LEUR LEADERSHIP TRANSFORMATIONNEL ?</t>
  </si>
  <si>
    <t>1D-C05-GERER ET PILOTER LECOLE D AUJOURD HUI-HVA</t>
  </si>
  <si>
    <t>1D-C05-GERER ET PILOTER L ECOLE D AUJOURD HUI : COMMENT LE DEVELOPPEMENT DE LEUR LEADERSHIP TRANSFORMATIONNEL ?-HVA</t>
  </si>
  <si>
    <t>1D-C10-FORMATION STATUTAIRE L.A. DES DIRECTEURS</t>
  </si>
  <si>
    <t>26A0410054</t>
  </si>
  <si>
    <t>1D-C10-FORMATION STATUTAIRE NVX DIRECTEURS N-1</t>
  </si>
  <si>
    <t>26A0410055</t>
  </si>
  <si>
    <t>1D-C10-FORMATION STATUTAIRE DES NVX DIRECTEURS</t>
  </si>
  <si>
    <t>1D-C10-FORMATION STATUTAIRE DES NVX DIRECTEURS T1</t>
  </si>
  <si>
    <t>1D-C10-FORMATION STATUTAIRE DES NVX DIRECTEURS T2</t>
  </si>
  <si>
    <t>1D-C10-FORMATION CONTINUE DES DIRECTEURS</t>
  </si>
  <si>
    <t>26A0410056</t>
  </si>
  <si>
    <t>1D-C10-FORMATION DES DIRECTEURS-ECOLE EFFICACE</t>
  </si>
  <si>
    <t>1D-C10-FORMER LES DIRECTEURS D ECOLE AUX PRINCIPES D UNE ECOLE EFFICACE</t>
  </si>
  <si>
    <t>26A0410057</t>
  </si>
  <si>
    <t>1D-C10-FORMATION DES DIRECTEURS - ECOLE EFFICACE</t>
  </si>
  <si>
    <t>1D-C10-FORMATION DES DIRECTEURS D ECOLE-S APPROPRIER LES PRINCIPES D UNE ECOLE EFFICACE</t>
  </si>
  <si>
    <t>1D-C01 -REGROUPEMENT DES DIRECTEURS</t>
  </si>
  <si>
    <t>1D-C01 -REGROUPEMENT DES DIRECTEURS SUR TAIARAPU</t>
  </si>
  <si>
    <t>26A0410058</t>
  </si>
  <si>
    <t>1D-C01-REGROUPEMENT DES DIRECTEURS</t>
  </si>
  <si>
    <t>1D-C01-REGROUPEMENT DES DIRECTEURS CIRCONSCRIPTION TAIARAPU/AUSTRALES</t>
  </si>
  <si>
    <t>1D-C07-FCDIR-SEM-DIR-T1</t>
  </si>
  <si>
    <t>1D-C07-FCDIR-FORMATION DIRECTION D ECOLE T1</t>
  </si>
  <si>
    <t>26A0410059</t>
  </si>
  <si>
    <t>1D-C07-FCDIR-SEM-DIR</t>
  </si>
  <si>
    <t>1D-C07-FCDIR-FORMATION DIRECTION D ECOLE</t>
  </si>
  <si>
    <t>1D-C07-FCDIR-SEM-DIR-T2</t>
  </si>
  <si>
    <t>1D-C07-FCDIR-FORMATION DIRECTION D ECOLE T2</t>
  </si>
  <si>
    <t>1D-C07-FCDIR-SEM-DIR-T3</t>
  </si>
  <si>
    <t>1D-C07-FCDIR-FORMATION DIRECTION D ECOLE T3</t>
  </si>
  <si>
    <t>1D-C10-ECOLE/CJA EN SANTE-T1</t>
  </si>
  <si>
    <t>26A0410060</t>
  </si>
  <si>
    <t>1D-C10-MISE EN OEUVRE DU PARCOURS SANTE</t>
  </si>
  <si>
    <t>5B05</t>
  </si>
  <si>
    <t>PARCOURS EDUCATIFS EAC CITOYEN SANTE</t>
  </si>
  <si>
    <t>1D-C10-ECOLE/CJA EN SANTE-T2</t>
  </si>
  <si>
    <t>1D-C10-ECOLE/CJA EN SANTE-T3</t>
  </si>
  <si>
    <t>1D-C10-ECOLE/CJA EN SANTE-T4</t>
  </si>
  <si>
    <t>1D-C10-ECOLE/CJA EN SANTE-T5</t>
  </si>
  <si>
    <t>2D-STVST-GT PROTOCOLES  COLLEGE</t>
  </si>
  <si>
    <t>2D-STVST-GT: ADAPTER ET ENRICHIR LES PROTOCOLES SVT PAR EXEMPLE LES RESSOURCES NATURELLES DE POLYNESIE</t>
  </si>
  <si>
    <t>26A0410061</t>
  </si>
  <si>
    <t>17 OBJECTIFS DEVELOPPEMENT DURABLE</t>
  </si>
  <si>
    <t>1D-C10-APPRENDRE DEHORS SUR LES AIRES EDUCATIVES</t>
  </si>
  <si>
    <t>1D-C10-APPRENDRE DEHORS SUR LES AIRES EDUCATIVES-GROUPE DE TRAVAIL</t>
  </si>
  <si>
    <t>26A0410062</t>
  </si>
  <si>
    <t>2D-PHILO-ACCUEIL DES NEOTITULAIRES</t>
  </si>
  <si>
    <t>26A0410063</t>
  </si>
  <si>
    <t>ENTREE DANS LE METIER</t>
  </si>
  <si>
    <t>2D-PHILO-PREPARATION CAPES POUR NEOTITULAIRES</t>
  </si>
  <si>
    <t>2D-SPC-ACCOMPAGNER DANS L ENTREE DU METIER</t>
  </si>
  <si>
    <t>26A0410064</t>
  </si>
  <si>
    <t xml:space="preserve">2D-SPC-ACCOMPAGNER L ENTREE DANS LE METIER DES PROFESSEURS CONTRACTUELS N AYANT PAS BENEFICIE D UNE FORMATION INITIALE         </t>
  </si>
  <si>
    <t>2D-INSPE-TUTEURS MASTER MEE</t>
  </si>
  <si>
    <t>26A0410065</t>
  </si>
  <si>
    <t>2D-INSPE-FORMER ET ACCOMPAGNER TUTEURS MASTER MEE</t>
  </si>
  <si>
    <t>2D-INSPE-FORMER ET ACCOMPAGNER LES TUTEURS MASTER MEE</t>
  </si>
  <si>
    <t xml:space="preserve">4E04      </t>
  </si>
  <si>
    <t>PROCESSUS DE RECRUTEMENT</t>
  </si>
  <si>
    <t>1D-C09-PLF ET PLM EN SG</t>
  </si>
  <si>
    <t>26A0410066</t>
  </si>
  <si>
    <t>1D-C09-ACCOMPAGNEMENT PLF ET PLM</t>
  </si>
  <si>
    <t>1D-C09-PLF ET PLM EN CP</t>
  </si>
  <si>
    <t>1D-C09-PLF ET PLM EN CE1</t>
  </si>
  <si>
    <t>1D - C4 - ORS - GESTES ACCROCHEURS</t>
  </si>
  <si>
    <t>26A0410067</t>
  </si>
  <si>
    <t xml:space="preserve">2D04      </t>
  </si>
  <si>
    <t>MOTIVATION</t>
  </si>
  <si>
    <t>1D-NUM-PARCOURS EVA-TAHITI/MOOREA</t>
  </si>
  <si>
    <t>26A0410068</t>
  </si>
  <si>
    <t>1D-NUM-PARCOURS EVA</t>
  </si>
  <si>
    <t>5G04</t>
  </si>
  <si>
    <t>COMPETENCES NUMERIQUES DES PERSONNELS</t>
  </si>
  <si>
    <t>1D-NUM-PARCOURS EVA-ISLV</t>
  </si>
  <si>
    <t>1D-NUM-PARCOURS EVA-MARQUISES</t>
  </si>
  <si>
    <t>1D-NUM-PARCOURS EVA-TUAMOTU/GAMBIER</t>
  </si>
  <si>
    <t>1D-NUM-PARCOURS EVA-AUSTRALES</t>
  </si>
  <si>
    <t>1D-ORS-C03-CONTINUITE GROUPE SCOLAIRE</t>
  </si>
  <si>
    <t>26A0410069</t>
  </si>
  <si>
    <t>2D-STVST- CONFERENCE POLITIQUES SOCIO-SANITAIRES</t>
  </si>
  <si>
    <t>2D-STVST-ONE HEALTH  CONFERENCE POLITIQUES SOCIALES ET SANITAIRES Politiques sociales et sanitaires : enjeux et acteurs</t>
  </si>
  <si>
    <t>26A0410070</t>
  </si>
  <si>
    <t>2D-STVST- CONFERENCES POLITIQUES SOCIO-SANITAIRES</t>
  </si>
  <si>
    <t>2D-STVST- CONFERENCE SUR LES POLITIQUES SOCIALES ET SANITAIRES EN POLYNESIE FRANCAISE : ENJEUX, ACTEURS ET EVOLUTION</t>
  </si>
  <si>
    <t>2D-STVST-CADRE REGLEMENTAIRE DES CCF</t>
  </si>
  <si>
    <t>26A0410071</t>
  </si>
  <si>
    <t>2D-STVST-MUTUALISATION DES CCF EN PSE NIVEAU CAP</t>
  </si>
  <si>
    <t>2D-STVST-BANQUE RESSOURCE DE CCF</t>
  </si>
  <si>
    <t>2D-T1-ENTRER DANS LE METIER D ENSEIGNEMENT</t>
  </si>
  <si>
    <t>26A0410072</t>
  </si>
  <si>
    <t>2D-T2-ENTRER DANS LEMETIER D ENSEIGNANT</t>
  </si>
  <si>
    <t>26A0410073</t>
  </si>
  <si>
    <t>26A0410074</t>
  </si>
  <si>
    <t>1D-ORS-C06-POLE RESSOURCE LCPP</t>
  </si>
  <si>
    <t>26A0410075</t>
  </si>
  <si>
    <t>1D-ORS-C06-DISPOSITIF PLURILINGUE</t>
  </si>
  <si>
    <t>EXPERIMENTATIONS PF ECOLE DU SOCLE,ENT,PARITE,IA</t>
  </si>
  <si>
    <t>1D-ORS-C06-PREPARATION A LA PARITE HORAIRE KAUKUR</t>
  </si>
  <si>
    <t>1D-ORS-C06-PREPARATION A LA PARITE HORAIRE KAUKURA</t>
  </si>
  <si>
    <t>1D-ORS-C06-METHODE DE LECTURE TA U PUTA REO</t>
  </si>
  <si>
    <t>1D- C4 - STAGE - PLAN CP - T1</t>
  </si>
  <si>
    <t>26A0410076</t>
  </si>
  <si>
    <t>1D- C4 - STAGE - PLAN CP</t>
  </si>
  <si>
    <t>1D- C4 - STAGE - PLAN CP - T3</t>
  </si>
  <si>
    <t>1D- C4 - STAGE - PLAN CP - T4</t>
  </si>
  <si>
    <t>1D- C4 - ORS - PLAN CP - T2</t>
  </si>
  <si>
    <t>26A0410077</t>
  </si>
  <si>
    <t>1D- C4 - ORS - PLAN CP</t>
  </si>
  <si>
    <t>1D- C4 - STAGE - SITE BILINGUE - T1</t>
  </si>
  <si>
    <t>26A0410078</t>
  </si>
  <si>
    <t>1D- C4 - STAGE - SITE BILINGUE</t>
  </si>
  <si>
    <t>1D- C4 - STAGE - SITE BILINGUE - TTP</t>
  </si>
  <si>
    <t>1D- C4 - STAGE - SITE BILINGUE - T2</t>
  </si>
  <si>
    <t>1D- C4 - ORS - PLAN REO - UI TAMA - TAMANUI - T1</t>
  </si>
  <si>
    <t>26A0410079</t>
  </si>
  <si>
    <t>1D- C4 - ORS - PLAN REO</t>
  </si>
  <si>
    <t>1D- C4 - ORS - PLAN REO - UI TAMA - TAMANUI - T2</t>
  </si>
  <si>
    <t>1D- C4 - ORS - PLAN REO - HEITAMA - TAAONE - T1</t>
  </si>
  <si>
    <t>1D- C4 - ORS - PLAN REO - HEITAMA - TAAONE - T2</t>
  </si>
  <si>
    <t>1D - C4 - ORS - ENT ET ROBOTIQUE</t>
  </si>
  <si>
    <t>26A0410080</t>
  </si>
  <si>
    <t>1D - C4 - ORS - ESPACE NUMERIQUE DE TRAVAIL</t>
  </si>
  <si>
    <t>0D-EPS-PLAN EPS ET FONDAMENTAUX - SESSION 2</t>
  </si>
  <si>
    <t>0D-EPS-CULTURE COMMUNE : ENSEIGNER L EPS POUR LA REUSSITE DES ELEVES-APPROCHE GLOBALE ET CONTEXTUALISEE DES SAVOIRS FONDAMENTAUX</t>
  </si>
  <si>
    <t>26A0410081</t>
  </si>
  <si>
    <t xml:space="preserve">0D-EPS-PLAN EPS ET FONDAMENTAUX </t>
  </si>
  <si>
    <t>Chef d'établissement</t>
  </si>
  <si>
    <t>HAREA</t>
  </si>
  <si>
    <t>Wendy</t>
  </si>
  <si>
    <t>1D-C10-FORMATION CYCLE 3 SOCLE</t>
  </si>
  <si>
    <t>1D-C10-FORMATION CYCLE 3 SOCLE : DEVELOPPEMENT DES PRATIQUES PEDAGOGOQUES EN CLASSE DE CYCLE 3-CONTINUUM ECOLE COLLEGE ET SOCLE COMMUN DE COMPETENCES</t>
  </si>
  <si>
    <t>26A0410082</t>
  </si>
  <si>
    <t>1D-C10-FORMATION DES ENSEIGNANTS DU DISPOSITIF CYCLE 3 SOCLE : PARCOURS DE L ELEVE DE CYCLE 3-GESTES PROFESSIONNELS DES ENSEIGNANTS</t>
  </si>
  <si>
    <t>26A0410083</t>
  </si>
  <si>
    <t>26A0410084</t>
  </si>
  <si>
    <t>1D-C05-ETRE FORMATEUR DANS LE 1ER DEGRE-HVA</t>
  </si>
  <si>
    <t>1D-C05-ETRE FORMATEUR DANS LE 1ER DEGRE : ACCOMPAGNEMENT DES PE DE LA CIRCO5 A LA PREPARATION CAFIPEMF-HVA</t>
  </si>
  <si>
    <t>26A0410085</t>
  </si>
  <si>
    <t>1D-C05-ETRE FORMATEUR DANS LE 1ER DEGRE</t>
  </si>
  <si>
    <t>1D-C05-ETRE FORMATEUR DANS LE PREMIER DEGRE : ACCOMPAGNEMENT DES PE DE LA CIRCONSCRIPTION A LA PREPARATION CAFIPEMF</t>
  </si>
  <si>
    <t>1D-C05-ETRE FORMATEUR DANS LE 1ER DEGRE-NKH</t>
  </si>
  <si>
    <t>1D-C05-ETRE FORMATEUR DANS LE 1ER DEGRE : ACCOMPAGNEMENT DES PE DE LA CIRCO5 A LA PREPARATION CAFIPEMF-NKH</t>
  </si>
  <si>
    <t>1D-INSPE-FORMATION STATUTAIRE FSTG T0 1D</t>
  </si>
  <si>
    <t>26A0410086</t>
  </si>
  <si>
    <t>1D-INSPE-FORMATION STATUTAIRE DES FSTG T0 1D</t>
  </si>
  <si>
    <t>FPPF-AEESH FORMATION IN SITU TSA TUAMOTU</t>
  </si>
  <si>
    <t>AEESH FORMATION IN SITU TSA TROUBLES DU SPECTRE DE L AUTISME TUAMOTU</t>
  </si>
  <si>
    <t>26A0410087</t>
  </si>
  <si>
    <t>FPPF-AEESH FORMATION IN SITU TSA AUSTRALES</t>
  </si>
  <si>
    <t>AEESH FORMATION IN SITU TSA TROUBLES DU SPECTRE DE L AUTISME AUSTRALES</t>
  </si>
  <si>
    <t>FPPF-AEESH FORMATION SUR LES TSLA  ADAPTATION</t>
  </si>
  <si>
    <t>TROUBLES TSLA   PARTIE PRATIQUE : ADAPTATION DES SUPPORTS AEESH TAHITI-MOOREA</t>
  </si>
  <si>
    <t>26A0410088</t>
  </si>
  <si>
    <t xml:space="preserve">AEESH FORMATION SUR LES TSLA TROUBLES SPECIFIQUES DU LANGAGE ET DES APPRENTISSAGES ELEVES A BESOINS EDUCATIFS PARTICULIERS. </t>
  </si>
  <si>
    <t>1D-C12-ACCOMPAGNEMENT ENSEIGNANTS SPE EN UE</t>
  </si>
  <si>
    <t>1D-C12-ACCOMPAGNEMENT ENSEIGNANTS SPECIALISES EN UE</t>
  </si>
  <si>
    <t>26A0410089</t>
  </si>
  <si>
    <t>1D-C12-REGROUPEMENT DES ENSEIGNANTS SPECIALISES</t>
  </si>
  <si>
    <t>1D-C12-REGROUPEMENT DES ENSEIGNANTS SPECIALISES: DREC, SEGPA, EN UE, FNAREN, ESI-ACCOMPAGNEMENT A LA PRISE DE POSTE</t>
  </si>
  <si>
    <t xml:space="preserve">7A09      </t>
  </si>
  <si>
    <t>BESOINS EDUCATIFS PARTICULIERS</t>
  </si>
  <si>
    <t>1D-C12-REGROUPEMENT ENSEIGNANTS SPECIALISES DREC</t>
  </si>
  <si>
    <t>1D-C12-REGROUPEMENT  PE SPE ADR</t>
  </si>
  <si>
    <t>1D-C12-REGROUPEMENT DES ENSEIGNANTS SPECIALISES CHARGES DE L AIDE RELATIONNELLE DES DASED DE TAHITI</t>
  </si>
  <si>
    <t>1D-C12-ACCOMPAGNEMENT ESI</t>
  </si>
  <si>
    <t>1D-C12-ACCOMPAGNEMENT ENSEIGNANTS SPECIALISES ITINERANTS (TND, TFA, TFV)</t>
  </si>
  <si>
    <t>1D-C12-ACCOMPAGNEMENT EQUIPES DE SEGPA</t>
  </si>
  <si>
    <t xml:space="preserve">7A10      </t>
  </si>
  <si>
    <t>CONCEPTION UNIVERSELLE DES APPRENTISSAGES</t>
  </si>
  <si>
    <t>1D-C12-REGROUPEMENT REFERENTS ELEVES A BEP 1D</t>
  </si>
  <si>
    <t>1D-C12-REGROUPEMENT REFERENTS ELEVES A BEP DU PREMIER DEGRE</t>
  </si>
  <si>
    <t>2D-C12-REGROUPEMENT REFERENTS ELEVES A BEP 2D</t>
  </si>
  <si>
    <t>2D-C12-REGROUPEMENT REFERENTS ELEVES A BEP SECOND DEGRE</t>
  </si>
  <si>
    <t>1D-C12-ACCOMPAGNER LES DISPOSITIFS ULIS</t>
  </si>
  <si>
    <t>26A0410090</t>
  </si>
  <si>
    <t>1D-C12-EXPERIMENTER LES PRATIQUES INCLUSIVES</t>
  </si>
  <si>
    <t>26A0410091</t>
  </si>
  <si>
    <t xml:space="preserve">1D-C12-ACCOMPAGNEMENT DES EQUIPES DE SEGPA </t>
  </si>
  <si>
    <t>GRANDES DIFFICULTES SCOLAIRES</t>
  </si>
  <si>
    <t>ATSS-FPPF-LUTTE CONTRE LE HARCELEMENT SCOLAIRE</t>
  </si>
  <si>
    <t>ATSS-FPPF-FORMATION INFORMATION SUR LE PLAN DE LUTTE CONTRE LE HARCELEMENT SCOLAIRE</t>
  </si>
  <si>
    <t>26A0410092</t>
  </si>
  <si>
    <t>ATSS-FPPF-LUTTE HARCELEMENT A L ECOLE</t>
  </si>
  <si>
    <t>ATSS-FPPF-LUTTE CONTRE LE HARCELEMENT A L ECOLE</t>
  </si>
  <si>
    <t>LUTTE CONTRE LE HARCELEMENT ET CYBERHARCELEMENT</t>
  </si>
  <si>
    <t>5F02</t>
  </si>
  <si>
    <t>PREVENTION ET LUTTE CONTRE TOUTES LES VIOLENCES</t>
  </si>
  <si>
    <t>1D- C4 - ORS - HARCELEMENT - GS MAMAO</t>
  </si>
  <si>
    <t>26A0410093</t>
  </si>
  <si>
    <t>1D- C4 - ORS - HARCELEMENT</t>
  </si>
  <si>
    <t>1D- C4 - ORS - HARCELEMENT - TUTERAI TANE</t>
  </si>
  <si>
    <t>1D- C4 - ORS - HARCELEMENT - GS HITI VAI NUI</t>
  </si>
  <si>
    <t>1D- C4 - ORS - HARCELEMENT - VAL FAUTAUA</t>
  </si>
  <si>
    <t>1D- C4 - ORS - MEMOIRE ET APPRENTISSAGES</t>
  </si>
  <si>
    <t>26A0410094</t>
  </si>
  <si>
    <t>1D-ORS-C09-SUIVI DES COMPETENCES ENT</t>
  </si>
  <si>
    <t>26A0410095</t>
  </si>
  <si>
    <t>ENGAGEMENT DES PERSONNELS DANS LES TRANSITIONS</t>
  </si>
  <si>
    <t>2D-INF-GROUPE DE TRAVAIL NSI</t>
  </si>
  <si>
    <t>26A0410096</t>
  </si>
  <si>
    <t>2D-INF-INFORMATIQUE AU LYCEE</t>
  </si>
  <si>
    <t xml:space="preserve">7A03      </t>
  </si>
  <si>
    <t>SCIENCES ET TECHNOLOGIE</t>
  </si>
  <si>
    <t>2D-INF-MISE EN OEUVRE DES CONCOURS INFORMATIQUES</t>
  </si>
  <si>
    <t>26A0410097</t>
  </si>
  <si>
    <t>2D-INF-ENSEIGNER EN SNT</t>
  </si>
  <si>
    <t>26A0410098</t>
  </si>
  <si>
    <t>1D-C10-PLAN FRANCAIS : APPROFONDISSEMENT SESSION1</t>
  </si>
  <si>
    <t>26A0410099</t>
  </si>
  <si>
    <t xml:space="preserve">1D-C10-PLAN FRANCAIS : APPROFONDISSEMENT </t>
  </si>
  <si>
    <t xml:space="preserve">7A01      </t>
  </si>
  <si>
    <t>FRANCAIS ET MAITRISE DE LA LANGUE</t>
  </si>
  <si>
    <t>1D-C10-PLAN FRANCAIS : APPROFONDISSEMENT SESSION2</t>
  </si>
  <si>
    <t>1D-C10-PLAN FRANCAIS : APPROFONDISSEMENT SESSION3</t>
  </si>
  <si>
    <t>1D-C10-PLAN FRANCAIS : APPROFONDISSEMENT SESSION4</t>
  </si>
  <si>
    <t>1D-C10-PLAN FRANCAIS : APPROFONDISSEMENT SESSION5</t>
  </si>
  <si>
    <t>1D-ORS-C02-PLAN FRANCAIS RAIATEA C2 T1</t>
  </si>
  <si>
    <t>1D-ORS-C02-PLAN FRANCAIS RAIATEA C2 T1 - OUTILS DIDACTIQUES ET PEDAGOGIQUES - METHODE DE LECTURE PIANO AU CP/CE1</t>
  </si>
  <si>
    <t>26A0410100</t>
  </si>
  <si>
    <t>1D-ORS-C02-PLAN FRANCAIS RAIATEA C2</t>
  </si>
  <si>
    <t>1D-ORS-C02-PLAN FRANCAIS RAIATEA C2 : APPROPRIATION METHODE DE LECTURE PIANO AU CP/CE1</t>
  </si>
  <si>
    <t>BORRAT</t>
  </si>
  <si>
    <t>1D-C08-COMPREHENSION/LECTURE-C2-MOZ</t>
  </si>
  <si>
    <t>26A0410101</t>
  </si>
  <si>
    <t>1D-C08-LECT/COMPREHENSION ET MAITRISE DE LA LANGU</t>
  </si>
  <si>
    <t>1D-C08-LECT/COMPREHENSION et MAITRISE DE LA LANGUE : LE MANUEL PIANO</t>
  </si>
  <si>
    <t>1D-C08-COMPREHENSION/MAITRISE DE LA LANGUE-C3-MOZ</t>
  </si>
  <si>
    <t>1D-C08-COMPREHENSION/MAITRISE DE LA LANGUE-C3-MOZ-RECONNAITRE LES CONSTITUANTS DE LA PHRASE</t>
  </si>
  <si>
    <t>1D-C08-COMPREHENSION  ET LECTURE-C2-PUN</t>
  </si>
  <si>
    <t>1D-C08-COMPREHENSION  ET LECTURE-C2-PUN-MANUEL PIANO</t>
  </si>
  <si>
    <t>1D-C08-COMPREHENSION/MAITRISE DE LA LANGUE-C3-PUN</t>
  </si>
  <si>
    <t>1D-C08-COMPREHENSION/MAITRISE DE LA LANGUE-C3-PUN-RECONNAITRE LES CONSTITUANTS DE LA PHRASE</t>
  </si>
  <si>
    <t>1D-C08-ORS-LECTURE IDENTIFICATION/COMPREHENSION-C</t>
  </si>
  <si>
    <t>1D-C08-ORS-LECTURE IDENTIFICATION/COMPREHENSION-C2</t>
  </si>
  <si>
    <t>1D-C08-ORS- MAITRISE DE LA LANGUE-C3</t>
  </si>
  <si>
    <t>1D-C08-ORS- MAITRISE DE LA LANGUE-C3-LES PRINCIPAUX CONSTITUANTS DE LA PHRASE</t>
  </si>
  <si>
    <t>1D-C01-PLAN FONDAMENTAUX -CYCLES 1, 2 ,3- POTII</t>
  </si>
  <si>
    <t>Plan francais - Enseigner la comprehension des textes informatifs Plan maths - Enseigner le calcul mental et la resolution de problemes</t>
  </si>
  <si>
    <t>26A0410102</t>
  </si>
  <si>
    <t xml:space="preserve">1D-C01-PLAN FRANCAIS - CYCLES 1, 2 ,3 </t>
  </si>
  <si>
    <t>1D-C01-PLAN FRANCAIS - CYCLES 1, 2 ,3 - ENSEIGNER LA COMPREHENSION DES TEXTES INFORMATIFS</t>
  </si>
  <si>
    <t>1D-C01-PLAN FONDAMENTAUX -CYCLES 1, 2 ,3- RRT</t>
  </si>
  <si>
    <t>1D-C01- PLAN FONDAMENTAUX - CYCLES 1, 2 ,3 - OHI</t>
  </si>
  <si>
    <t>Plan francais - Enseigner la comprehension des textes informatif Plan maths - Enseigner le calcul mental et la resolution de problemes</t>
  </si>
  <si>
    <t>1D-C01-PLAN FONDAMENTAUX - CYCLES 1, 2 ,3 - TUB</t>
  </si>
  <si>
    <t>1D-C01-PLAN FONDAMENTAUX - C1,2,3 - AHI/AHO/RT</t>
  </si>
  <si>
    <t>0D-C01-PLAN FRANCAIS - CONTINUUM ECOLE/COLLEGE C3</t>
  </si>
  <si>
    <t>Plan francais - Enseigner la comprehension des textes informatifs - College de Taravao</t>
  </si>
  <si>
    <t>26A0410103</t>
  </si>
  <si>
    <t>0D-C01-PLAN FRANCAIS -CONTINUUM ECOLE/COLLEGE C3</t>
  </si>
  <si>
    <t>0D-C01-PLAN FRANCAIS -CONTINUUM ECOLE/COLLEGE C3 - ENSEIGNER LA COMPREHENSION DES TEXTES INFORMATIFS</t>
  </si>
  <si>
    <t>1D-ORS-C01-IDENTIFICATION DES MOTS EN SG/CP/CE1-T</t>
  </si>
  <si>
    <t>Appropriation et mise en oeuvre de la methode Lecture piano SG/CP/CE1-Deploiement dans les ecoles de Taiarapu Est.</t>
  </si>
  <si>
    <t>26A0410104</t>
  </si>
  <si>
    <t>1D-ORS-C01-IDENTIFICATION DES MOTS EN SG/CP/CE1</t>
  </si>
  <si>
    <t>1D-ORS-C01-IDENTIFICATION DES MOTS EN SG/CP/CE1-APPROPRIATION ET MISE EN OEUVRE DE LA METHODE DE LECTURE PIANO</t>
  </si>
  <si>
    <t>Appropriation et mise en oeuvre de la methode Lecture piano SG/CP/CE1-Deploiement dans les ecoles de Taiarapu Ouest.</t>
  </si>
  <si>
    <t>1D-ORS-C01-IDENTIFICATION DES MOTS EN SG/CP/CE1-A</t>
  </si>
  <si>
    <t>Appropriation et mise en oeuvre de la methode Lecture piano SG/CP/CE1-Deploiement dans les ecoles des Australes.</t>
  </si>
  <si>
    <t>1D-ORS-C09-LES PRINCIPES DE LECTURE PIANO</t>
  </si>
  <si>
    <t>26A0410105</t>
  </si>
  <si>
    <t>1D-ORS-C09-LECTURE PIANO</t>
  </si>
  <si>
    <t xml:space="preserve">1D-ORS-C09-DEFINIR LES PRINCIPES D ENSEIGNEMENT DU MANUEL DE LA METHODE LECTURE PIANO </t>
  </si>
  <si>
    <t>1D-ORS-C09-ENSEIGNER AVEC LECTURE PIANO</t>
  </si>
  <si>
    <t>1D-ORS-C06-PLF-PRESENTATION-METHODE PIANO AU CP</t>
  </si>
  <si>
    <t>1D-ORS-C06-PLF-ENSEIGNER EXPLICITEMENT LE FRANCAIS AVEC PIANO AU CP-PRESENTATION</t>
  </si>
  <si>
    <t>26A0410106</t>
  </si>
  <si>
    <t>1D-ORS-C06-PLF-ENS EXPLICITE AVEC PIANO AU CP</t>
  </si>
  <si>
    <t>1D-ORS-C06-PLF-ENSEIGNER EXPLICITEMENT LE FRANCAIS AVEC PIANO DE LA GS AU CE1-FOCUS SUR LE CP</t>
  </si>
  <si>
    <t>1D-ORS-C06-PLF-DEPLOIEMENT-METHODE PIANO AU CP</t>
  </si>
  <si>
    <t>1D-ORS-C06-PLF-ENSEIGNER EXPLICITEMENT LE FRANCAIS AVEC PIANO AU CP-DEPLOIEMENT</t>
  </si>
  <si>
    <t>1D-ORS-C02-LECTURE PIANO CP/CE1 TAHAA T1/T2/T3/T5</t>
  </si>
  <si>
    <t>1D-ORS-C02-LECTURE PIANO CP/CE1 TAHAA T1/T2/T3/T5 : MAITRISE DE LA METHODE DE LECTURE PIANO</t>
  </si>
  <si>
    <t>26A0410107</t>
  </si>
  <si>
    <t>1D-ORS-C02-METHODE LECTURE PIANO AU CP/CE1 TAHAA</t>
  </si>
  <si>
    <t xml:space="preserve">1D-ORS-C02-METHODE LECTURE PIANO AU CP/CE1 TAHAA : PRENDRE CONNAISSANCE DE LA METHODE LECTURE PIANO AU CP/CE1, CONNAITRE SES PRINCIPES ET SES OUTILS </t>
  </si>
  <si>
    <t>1D - C4 - STAGE - PLAN FRANCAIS - CM1 - T1</t>
  </si>
  <si>
    <t>26A0410108</t>
  </si>
  <si>
    <t>1D- C4 - STAGE - PLAN FRANCAIS</t>
  </si>
  <si>
    <t>1D- C4 - STAGE - PLAN FRANCAIS - CM1</t>
  </si>
  <si>
    <t>1D - C4 - STAGE - PLAN FRANCAIS - CM1 -T3</t>
  </si>
  <si>
    <t>1D - C4 - STAGE - PLAN FRANCAIS - CM1 - T3</t>
  </si>
  <si>
    <t>1D - C4 - STAGE - PLAN FRANCAIS - CM1 - T5</t>
  </si>
  <si>
    <t>1D - C4 - ORS - PLAN FRANCAIS - CM1 - T2</t>
  </si>
  <si>
    <t>26A0410109</t>
  </si>
  <si>
    <t>1D- C4 - ORS - PLAN FRANCAIS</t>
  </si>
  <si>
    <t>1D- C4 - ORS - PLAN FRANCAIS - CM1</t>
  </si>
  <si>
    <t>1D - C4 - ORS - PLAN FRANCAIS - CM1 - T4</t>
  </si>
  <si>
    <t>1D-CIR02-PLAN FRANCAIS RAIATEA SEANCE T4 C2-CP</t>
  </si>
  <si>
    <t>1D-CIR02-PLAN FRANCAIS RAIATEA SEANCE T4 C2-CP : CONDUITE DE SEANCES, ANALYSE ET SYNTHESE DE LECTURE-METHODE DE LECTURE PIANO-CLASSES DE CP</t>
  </si>
  <si>
    <t>26A0410110</t>
  </si>
  <si>
    <t xml:space="preserve">1D-CIR02-PLAN FRANCAIS RAIATEA SEANCE T4 C2 </t>
  </si>
  <si>
    <t>1D-CIR02-PLAN FRANCAIS RAIATEA  MISE EN OEUVRE C2 T4 : CONDUITE DE SEANCES EN CP/CE1 EN UTILISANT LA METHODE DE LECTURE PIANO-ANALYSE ET SYNTHESE</t>
  </si>
  <si>
    <t>1D-CIR02-PLAN FRANCAIS RAIATEA SEANCE T4 C2-CE1</t>
  </si>
  <si>
    <t>1D-CIR02-PLAN FRANCAIS RAIATEA SEANCE T4 C2-CP : CONDUITE DE SEANCES, ANALYSE ET SYNTHESE DE LECTURE-METHODE DE LECTURE PIANO-CLASSES DE CE1</t>
  </si>
  <si>
    <t>1D-ORS-C02-PLAN FRANCAIS HUAHINE C2</t>
  </si>
  <si>
    <t>1D-ORS-C02-PLAN FRANCAIS METHODE PIANO HUAHINE C2 CP CE1</t>
  </si>
  <si>
    <t>26A0410111</t>
  </si>
  <si>
    <t>1D-ORS-C02-PLAN FRANCAIS HUAHINE C2 : APPROPRIATION DE LA METHODE DE LECTURE PIANO AU CP/CE1</t>
  </si>
  <si>
    <t>1D-CIR02-PLAN FRANCAIS HUAHINE SEANCE T4 C2</t>
  </si>
  <si>
    <t>1D-CIR02-PLAN FRANCAIS HUAHINE SEANCE T4 C2-CPCE1 : CONDUITE DE SEANCES</t>
  </si>
  <si>
    <t>26A0410112</t>
  </si>
  <si>
    <t xml:space="preserve">1D-C02-PLAN FRANCAIS HUAHINE SEANCE T4 C2 </t>
  </si>
  <si>
    <t>1D-CIR02-PLAN FRANCAIS HUAHINE MISE EN OEUVRE C2 T4 : CONDUITE DE SEANCES AU CP/CE1 EN UTILISANT LA METHODE DE LECTURE PIANO, ANALYSE ET SYNTHESE</t>
  </si>
  <si>
    <t>1D-ORS-C02-METHODE PIANO AU CP/CE1- C2 BORA</t>
  </si>
  <si>
    <t xml:space="preserve">1D-ORS-C02-METHODE PIANO AU CP/CE1 BORA BORA - C2  - OUTILS DIDACTIQUES PEDAGOGIQUES </t>
  </si>
  <si>
    <t>26A0410113</t>
  </si>
  <si>
    <t>1D-ORS-C02-METHODE DE LECTURE PIANO AU CP/CE1 BOR</t>
  </si>
  <si>
    <t>1D-ORS-C02- MATHODE DE LECTURE LECTURE PIANO AU CP/CE1 BORA BORA : PRENDRE CONNAISSANCE DE LA METHODE DE LECTURE PIANO AU CP/CE1 : PRINCIPES-OUTILS</t>
  </si>
  <si>
    <t>1D-C02-METHODE PIANO AU CP/CE1- C2 S4 BORA BORA</t>
  </si>
  <si>
    <t>1D-CIR02-METHODE PIANO AU CP/CE1- C2 S4 BORA BORA : CONDUITE DE SEANCES, ANALYSE ET SYNTHESE DE LECTURE</t>
  </si>
  <si>
    <t>26A0410114</t>
  </si>
  <si>
    <t xml:space="preserve">1D-C02-METHODE DE LECTURE PIANO AU CP/CE1- C2 </t>
  </si>
  <si>
    <t>1D-C02-PLAN FRANCAIS BORA BORA - C2 - T4: CONDUITE DE SEANCES AU CP/CE1 EN UTILISANT LA METHODE DE LECTURE PIANO</t>
  </si>
  <si>
    <t>1D-C05-ACCOMPAGNER LES FONDAMENTAUX-NKH-C3</t>
  </si>
  <si>
    <t>1D-C05-ACCOMPAGNER LES FONDAMENTAUX SUR LE TERRAIN : ENSEIGNEMENT DE LA COMPREHENSION DES TEXTES LITTERAIRES ET DOCUMENTAIRES-BISHOP-NKH-C3</t>
  </si>
  <si>
    <t>26A0410115</t>
  </si>
  <si>
    <t>1D-C05-ACCOMPAGNER LES FONDAMENTAUX FRANCAIS</t>
  </si>
  <si>
    <t>1D-C05-ENSEIGNER LA COMPREHENSION DES TEXTES LITTERAIRES ET DOCUMENTAIRES  : SUIVI DE PROXIMITE DANS LA MISE EN OEUVRE DES FORMATIONS HARMONISEES</t>
  </si>
  <si>
    <t>1D-C05-ACCOMPAGNER LES FONDAMENTAUX-HVA-C3</t>
  </si>
  <si>
    <t>1D-C05-ACCOMPAGNER LES FONDAMENTAUX SUR LE TERRAIN : ENSEIGNEMENT DE LA COMPREHENSION DES TEXTES LITTERAIRES ET DOCUMENTAIRES-BISHOP-HVA-C3</t>
  </si>
  <si>
    <t>1D-ORS-CO2-PLAN FRANCAIS C1-C2-C3  MAUPITI</t>
  </si>
  <si>
    <t>ID-ORS-CO2- PLAN FRANCAIS C1-C2-C3  MAUPITI : APPORTS THEORIQUES, CONCEPTION ET CONDUITE DE SEANCES, SYNTHESE</t>
  </si>
  <si>
    <t>26A0410116</t>
  </si>
  <si>
    <t>1D-ORS-CO2-PLAN FRANCAIS C1-C2-C3 MAUPITI</t>
  </si>
  <si>
    <t xml:space="preserve">1D-ORS-CO2- PLAN FRANCAIS C1-C2-C3  MAUPITI : C1-VOCABULAIRE ET COMMUNICATION, C2-PIANO AU CP/CE1, C3-COMPREHENSION ET FLUENCE </t>
  </si>
  <si>
    <t>1D-CO2-PLAN FRANCAIS C1-C2-C3 S4 MAUPITI</t>
  </si>
  <si>
    <t>1D-CO2-PLAN FRANCAIS C1-C2-C3 S4 MAUPITI : C1-LANGUE ORALE-VOCABULAIRE C2-LECTURE PIANO AU CP/CE1 C3- COMPREHENSION-FLUENCE</t>
  </si>
  <si>
    <t>26A0410117</t>
  </si>
  <si>
    <t>1D-CO2-PLAN FRANCAIS C1-C2-C3 T4 MAUPITI</t>
  </si>
  <si>
    <t>1D-CO2-PLAN FRANCAIS C1-C2-C3 T4 MAUPITI : C1-LANGUE ORALE-VOCABULAIRE C2-LECTURE PIANO AU CP/CE1 C3- COMPREHENSION-FLUENCE</t>
  </si>
  <si>
    <t>1D-ORS-C02-PLAN FRANCAIS BORA BORA C3</t>
  </si>
  <si>
    <t>1D-ORS-C02-PLAN FRANCAIS BORA BORA C3 : DIDACTIQUE LECTURE COMPREHENSION ET FLUENCE - CONCEPTION ET CONDUITE DE SEANCES, SYNTHESE</t>
  </si>
  <si>
    <t>26A0410118</t>
  </si>
  <si>
    <t>1D-ORS-C02-PLAN FRANCAIS C3 BORA BORA  - APPROPRIATION DES SAVOIRS THEORIQUES</t>
  </si>
  <si>
    <t>1D-ORS-C02-PLAN FRANCAIS BORA BORA C3-T4</t>
  </si>
  <si>
    <t>1D-ORS-C02-PLAN FRANCAIS BORA BORA C3 - T 4 : MISE EN OEUVRE DE SEANCES DE LECTURE-COMPREHENSION ET DE FLUENCE DANS LES CLASSES</t>
  </si>
  <si>
    <t>26A0410119</t>
  </si>
  <si>
    <t>1D-ORS-C02-PLAN FRANCAIS BORA BORA C3 : CONDUITE DE SEANCES DANS LES CLASSES - OBSERVER, ANALYSER, AMELIORER</t>
  </si>
  <si>
    <t>1D-CO2-LECTURE PIANO CP/CE1 TAHAA - SEANCES T4</t>
  </si>
  <si>
    <t>1D-CO2-LECTURE PIANO CP/CE1 TAHAA - SEANCES T4 : CONDUITE DE SEANCES AU CP ET CE1, ANALYSE ET SYNTHESE</t>
  </si>
  <si>
    <t>26A0410120</t>
  </si>
  <si>
    <t>1D-ORS-CO2-LEXIQUE TAHAA C1 T1/T2/T3/T5</t>
  </si>
  <si>
    <t xml:space="preserve">1D-ORS-CO2-LEXIQUE TAHAA C1 T1/T2/T3/T5 : L ENSEIGNEMENT DU LEXIQUE AU TRAVERS DES SITUATIONS COMMUNICATIONNELLES </t>
  </si>
  <si>
    <t>26A0410121</t>
  </si>
  <si>
    <t>1D-ORS-CO2-LEXIQUE TAHAA C1</t>
  </si>
  <si>
    <t xml:space="preserve">1D-ORS-CO2-LEXIQUE TAHAA C1 : LE LEXIQUE AU TRAVERS DES SITUATIONS COMMUNICATIONNELLES </t>
  </si>
  <si>
    <t>1D-CO2-LEXIQUE TAHAA C1 SEANCES - T4</t>
  </si>
  <si>
    <t>1D-CO2-LEXIQUE TAHAA C1 - T4 : CONDUITE DE SEANCES DE VOCABULAIRE EN SM/SG</t>
  </si>
  <si>
    <t>26A0410122</t>
  </si>
  <si>
    <t>1D-CO2-LEXIQUE TAHAA C1 - T4</t>
  </si>
  <si>
    <t>1D-CO2-LEXIQUE C1 BORA BORA S4</t>
  </si>
  <si>
    <t>1D-CO2-LEXIQUE C1 BORA BORA S4 : MISE EN OEUVRE DES SEANCES EN CLASSE</t>
  </si>
  <si>
    <t>26A0410123</t>
  </si>
  <si>
    <t>1D-CO2-LEXIQUE C1 BORA BORA T4</t>
  </si>
  <si>
    <t>1D-CO2-LEXIQUE C1 BORA BORA T4 : MISE EN OEUVRE DES SEANCES EN CLASSE</t>
  </si>
  <si>
    <t>1D-C03-PLAN FRANCAIS PIANO</t>
  </si>
  <si>
    <t>1D-C03-PLAN FRANCAIS SG CP CE1 PIANO</t>
  </si>
  <si>
    <t>26A0410124</t>
  </si>
  <si>
    <t>1D-C03-PLAN FRANCAIS</t>
  </si>
  <si>
    <t>1D-C03-PLAN FRANCAIS SG CP CE1</t>
  </si>
  <si>
    <t>1D-C10-PLAN MATHS : APPROFONDISSEMENT SESSION1</t>
  </si>
  <si>
    <t>26A0410125</t>
  </si>
  <si>
    <t xml:space="preserve">1D-C10-PLAN MATHEMATIQUES : APPROFONDISSEMENT </t>
  </si>
  <si>
    <t xml:space="preserve">7A02      </t>
  </si>
  <si>
    <t>1D-C10-PLAN MATHS: APPROFONDISSEMENT SESSION2</t>
  </si>
  <si>
    <t>1D-C10-PLAN MATHS : APPROFONDISSEMENT SESSION3</t>
  </si>
  <si>
    <t>1D-C10-PLAN MATHS : APPROFONDISSEMENT SESSION4</t>
  </si>
  <si>
    <t>1D-C10-PLAN MATHS : APPROFONDISSEMENT SESSION5</t>
  </si>
  <si>
    <t>1D-C08-RESOLUTION DE PROBLEMES CYCLE 2 MOZ</t>
  </si>
  <si>
    <t>1D-C08-RESOLUTION DE PROBLEMES CYCLE 2 MOZ ET STRATEGIES (METHODE SINGAPOUR)</t>
  </si>
  <si>
    <t>26A0410126</t>
  </si>
  <si>
    <t xml:space="preserve">1D-C08- RESOLUTION DE PROBLEMES </t>
  </si>
  <si>
    <t>1D-C08-LA METHODE (DITE) DE SINGAPOUR-RESOLUTION DE PROBLEMES ET STRATEGIES</t>
  </si>
  <si>
    <t>1D-C08- RESOLUTION DE PROBLEMES CYCLE 3 MOZ</t>
  </si>
  <si>
    <t>1D-C08-RESOLUTION DE PROBLEMES CYCLE 3 MOZ ET STRATEGIES (METHODE SINGAPOUR)</t>
  </si>
  <si>
    <t>1D-C08- RESOLUTION DE PROBLEMES-C2-PUNAAUIA</t>
  </si>
  <si>
    <t>1D-C08-RESOLUTION DE PROBLEMES CYCLE 2 PUNAAUIA ET STRATEGIES (METHODE SINGAPOUR)</t>
  </si>
  <si>
    <t>1D-C08- RESOLUTION DE PROBLEMES-C3-PUNAAUIA</t>
  </si>
  <si>
    <t>1D-C08-RESOLUTION DE PROBLEMES CYCLE 3 PUNAAUIA ET STRATEGIES (METHODE SINGAPOUR)</t>
  </si>
  <si>
    <t>1D-C08-ORS-RESOLUTION DE PROBLEMES-C2</t>
  </si>
  <si>
    <t>1D-C08-ORS-RESOLUTION DE PROBLEMES-C3</t>
  </si>
  <si>
    <t>1D-ORS-C09-LES PRINCIPES DE LA METHODE SINGAPOUR</t>
  </si>
  <si>
    <t>26A0410127</t>
  </si>
  <si>
    <t>1D-ORS-C09-METHODE SINGAPOUR</t>
  </si>
  <si>
    <t xml:space="preserve">1D-ORS-C09-DEFINIR LES PRINCIPES D ENSEIGNEMENT DE LA METHODE SINGAPOUR </t>
  </si>
  <si>
    <t>1D-ORS-C09-ENSEIGNER AVEC LA METHODE SINGAPOUR</t>
  </si>
  <si>
    <t>1D-ORS-C06-PLM-PRESENTATION-METHODE SINGAPOUR</t>
  </si>
  <si>
    <t>26A0410128</t>
  </si>
  <si>
    <t>1D-ORS-C06-PLM-ENS EXPLICITE METHODE SINGAPOUR</t>
  </si>
  <si>
    <t>1D-ORS-C06-PLM-ENSEIGNER EXPLICITEMENT LA METHODE DE SINGAPOUR AU CP</t>
  </si>
  <si>
    <t>1D-ORS-C06-PLM-DEPLOIEMENT-METHODE SINGAPOUR</t>
  </si>
  <si>
    <t>1D-ORS-C02-MATHEMATIQUES RAIATEA C1 T1/T2/T3/T5</t>
  </si>
  <si>
    <t>1D-ORS-C02-MATHEMATIQUES RAIATEA C1 T1/T2/T3/T5 : MAITRISE DE LA METHODE SINGAPOUR EN SG</t>
  </si>
  <si>
    <t>26A0410129</t>
  </si>
  <si>
    <t>1D-ORS-C02-PLAN MATHEMATIQUES RAIATEA C1</t>
  </si>
  <si>
    <t>1D-C02-PLAN MATHEMATIQUES RAIATEA - PRENDRE CONNAISSANCE DE LA METHODE SINGAPOUR EN SG</t>
  </si>
  <si>
    <t>1D-ORS-C02-METHODE SINGAPOUR SG TAHAA -T1/T2/T3/T</t>
  </si>
  <si>
    <t>1D-ORS-C02-METHODE SINGAPOUR SG TAHAA - T1/T2/T3/T5 : MAITRISE DE LA METHODE SINGAPOUR</t>
  </si>
  <si>
    <t>26A0410130</t>
  </si>
  <si>
    <t>1D-ORS-C02-METHODE SINGAPOUR EN SG TAHAA</t>
  </si>
  <si>
    <t xml:space="preserve">1D-ORS-C02-METHODE SINGAPOUR EN SG TAHAA-PRENDRE CONNAISSANCE DE LA METHODE, SES PRINCIPES, SA MODELISATION ET SES OUTILS </t>
  </si>
  <si>
    <t>1D-ORS-C02-METHODE SINGAPOUR C2 TAHAA T1/T2/T3/T5</t>
  </si>
  <si>
    <t>1D-ORS-C02-METHODE SINGAPOUR C2 TAHAA T1/T2/T3/T5 : MAITRISE DE LA METHODE SINGAPOUR</t>
  </si>
  <si>
    <t>26A0410131</t>
  </si>
  <si>
    <t xml:space="preserve">1D-ORS-C02- METHODE SINGAPOUR C2 TAHAA </t>
  </si>
  <si>
    <t xml:space="preserve"> 1D-ORS-C02- METHODE SINGAPOUR C2 TAHAA : DIDACTIQUE-METHODE SINGAPOUR AU CP/CE1 </t>
  </si>
  <si>
    <t>1D - C4 - STAGE - PLAN MATHEMATIQUES - CM2 - T1</t>
  </si>
  <si>
    <t>26A0410132</t>
  </si>
  <si>
    <t>1D - C4 - STAGE - PLAN MATHEMATIQUES</t>
  </si>
  <si>
    <t>1D - C4 - STAGE - PLAN MATHEMATIQUES - CM2</t>
  </si>
  <si>
    <t>1D - C4 - STAGE - PLAN MATHEMATIQUES - CM2 - T3</t>
  </si>
  <si>
    <t>1D - C4 - STAGE - PLAN MATHEMATIQUES - CM2 - T5</t>
  </si>
  <si>
    <t>1D - C4 - ORS - PLAN MATHEMATIQUES - CM2 - T2</t>
  </si>
  <si>
    <t>26A0410133</t>
  </si>
  <si>
    <t>1D - C4 - ORS - PLAN MATHEMATIQUES</t>
  </si>
  <si>
    <t>1D - C4 - ORS - PLAN MATHEMATIQUES - CM2</t>
  </si>
  <si>
    <t>1D - C4 - ORS - PLAN MATHEMATIQUES - CM2 - T4</t>
  </si>
  <si>
    <t>1D-ORS-CO2-PLAN MATHEMATIQUES C1 BORA BORA</t>
  </si>
  <si>
    <t>1D-CO2-METHODE SINGAPOUR EN SG BORA BORA  C1  : DIDACTIQUE DE LA METHODE SINGAPOUR EN SG-ELABORATION ET CONDUITE DE SEANCES, SYNTHESE</t>
  </si>
  <si>
    <t>26A0410134</t>
  </si>
  <si>
    <t>1D-ORS-CO2-PLAN MATHEMATIQUES C1-BORA</t>
  </si>
  <si>
    <t>1D-CO2- METHODE SYNGAPOUR EN SG BORA BORA CONNAISSANCE DE LA METHODE, SES PRINCIPES, SA MODELISATION ET SES OUTILS</t>
  </si>
  <si>
    <t>1D-ORS-CO2-PLAN MATHEMATIQUES C1- HUAHINE</t>
  </si>
  <si>
    <t>1D-ORS-CO2-PLAN MATHEMATIQUES METHODE SINGAPOUR C1- HUAHINE</t>
  </si>
  <si>
    <t>26A0410135</t>
  </si>
  <si>
    <t>1D-ORS-CO2-PLAN MATHEMATIQUES C1-HUAHINE</t>
  </si>
  <si>
    <t xml:space="preserve">1D-ORS-CO2-PLAN MATHEMATIQUES C1-HUAHINE METHODE SINGAPOUR EN SG </t>
  </si>
  <si>
    <t>1D-ORS-CO2-PLAN MATHEMATIQUES C2 -HUAHINE</t>
  </si>
  <si>
    <t xml:space="preserve">1D-ORS-CO2-PLAN MATHEMATIQUES METHODE SINGAPOUR C2- HUAHINE </t>
  </si>
  <si>
    <t>26A0410136</t>
  </si>
  <si>
    <t>1D-C02-PLAN MATHEMATIQUES HUAHINE C2</t>
  </si>
  <si>
    <t xml:space="preserve">1D-C02-PLAN MATHEMATIQUES HUAHINE C2 : DIDACTIQUE-METHODE SINGAPOUR AU CP/CE1 </t>
  </si>
  <si>
    <t>1D-C05-ACCOMPAGNER LES FONDAMENTAUX-HKH-C2-T1</t>
  </si>
  <si>
    <t>1D-C05-ACCOMPAGNER LES FONDAMENTAUX SUR LE TERRAIN  : ENSEIGNEMENT EXPLICITE DES MATHEMATIQUES-METHODE SINGAPOUR-HKH-C2-T1</t>
  </si>
  <si>
    <t>26A0410137</t>
  </si>
  <si>
    <t>1D-C05-ACCOMPAGNER LES FONDAMENTAUX MATHEMATIQUES</t>
  </si>
  <si>
    <t>1D-C05-ACCOMPAGNER LES FONDAMENTAUX SUR LE TERRAIN : SUIVI PROXIMITE DANS LA MISE EN OEUVRE DE L ENSEIGNEMENT EXPLICITE A TRAVERS LA METHODE SINGAPOUR</t>
  </si>
  <si>
    <t>1D-C05-ACCOMPAGNER LES FONDAMENTAUX-HVA-C2-T1</t>
  </si>
  <si>
    <t>1D-C05-ACCOMPAGNER LES FONDAMENTAUX SUR LE TERRAIN : ENSEIGNEMENT EXPLICITE DES MATHEMATIQUES-METHODE SINGAPOUR-HVA-C2-T1</t>
  </si>
  <si>
    <t>1D-C05-ACCOMPAGNER LES FONDAMENTAUX-HKH-C2-T2</t>
  </si>
  <si>
    <t>1D-C05-ACCOMPAGNER LES FONDAMENTAUX SUR LE TERRAIN : ENSEIGNEMENT EXPLICITE DES MATHEMATIQUES-METHODE SINGAPOUR-HKH-C2-T2</t>
  </si>
  <si>
    <t>1D-C05-ACCOMPAGNER LES FONDAMENTAUX-HVA-C2-T2</t>
  </si>
  <si>
    <t>1D-C05-ACCOMPAGNER LES FONDAMENTAUX SUR LE TERRAIN : ENSEIGNEMENT EXPLICITE DES MATHEMATIQUES-METHODE SINGAPOUR-HVA-C2-T2</t>
  </si>
  <si>
    <t>1D-CO2-PLAN MATHEMATIQUES C1-S4 BORA BORA</t>
  </si>
  <si>
    <t>1D-CO2-METHODE SINGAPOUR EN SG BORA BORA S4 : MISE EN OEUVRE DES SEANCES</t>
  </si>
  <si>
    <t>26A0410138</t>
  </si>
  <si>
    <t>1D-CO2-PLAN MATHEMATIQUES C1-T4 BORA BORA</t>
  </si>
  <si>
    <t>1D-CO2-METHODE SINGAPOUR EN SG BORA BORA : CONNAISSANCE DE LA METHODE, SES PRINCIPES, SA MODELISATION ET SES OUTILS</t>
  </si>
  <si>
    <t>1D-ORS-CO2-PLAN MATHEMATIQUES C2 BORA BORA</t>
  </si>
  <si>
    <t>1D-ORS-CO2-PLAN MATHEMATIQUES C2 BORA BORA : DIDACTIQUE METHODE SINGAPOUR - CONCEPTION ET CONDUITE DE SEANCES, SYNTHESE</t>
  </si>
  <si>
    <t>26A0410139</t>
  </si>
  <si>
    <t>1D-ORS-CO2-PLAN MATHEMATIQUES BORA BORA C2 : DIDACTIQUE METHODE SINGAPOUR AU CP/CE1</t>
  </si>
  <si>
    <t>1D-CO2-PLAN MATHEMATIQUES C2-S4 BORA BORA</t>
  </si>
  <si>
    <t>1D-CO2-PLAN MATHEMATIQUES C2-S4 BORA BORA : DIDACTIQUE DE LA METHODE SINGAPOUR ET ENSEIGNEMENT EXPLICITE</t>
  </si>
  <si>
    <t>26A0410140</t>
  </si>
  <si>
    <t>1D-CO2-PLAN MATHEMATIQUES C2-T4 BORA BORA</t>
  </si>
  <si>
    <t>1D-CO2-PLAN MLATHEMATIQUES BORA BORA C2 : DIDACTIQUE MATHODE SINGAPOUR au CP/CE1</t>
  </si>
  <si>
    <t>1D-CO2-MATHEMATIQUES SEANCES T4 C1 RAIATEA</t>
  </si>
  <si>
    <t>1D-CO2-MATHEMATIQUES SEANCES T4 C1 RAIATEA : CONDUIRE DE SEANCES EN SG AVEC LA METHODE SINGAPOUR</t>
  </si>
  <si>
    <t>26A0410141</t>
  </si>
  <si>
    <t>1D-CO2-MATHEMATIQUES RAIATEA - SEANCES T4 C1</t>
  </si>
  <si>
    <t>1D-CO2-MATHEMATIQUES RAIATEA - SEANCES T4 C1 : METHODE SINGAPOUR-CONDUITE DE SEANCES, ANALYSE ET SYNTHESE</t>
  </si>
  <si>
    <t>1D-ORS-CO2-PLAN MATHEMATIQUES C3 BORA BORA</t>
  </si>
  <si>
    <t>1D-ORS-CO2- PLAN MATHEMATIQUES C3 BORA BORA : LA DIDACTIQUE DE LA METHODE SINGAPOUR ET L ENSEIGNEMENT EXPLICITE</t>
  </si>
  <si>
    <t>26A0410142</t>
  </si>
  <si>
    <t>1D-CO2-FRANCAIS SEANCE CP/CE1 TAHAA T4</t>
  </si>
  <si>
    <t>1D-CO2-FRANCAIS SEANCE CP/CE1 TAHAA T4 : CONDUITE DE SEANCES AVEC LA METHODE DE LECTURE PIANO AU CP/CE1</t>
  </si>
  <si>
    <t>26A0410143</t>
  </si>
  <si>
    <t>1D-CO2-PLAN MATHEMATIQUES C3-S4 BORA BORA</t>
  </si>
  <si>
    <t>1D-CO2-PLAN MATHEMATIQUES C3-S4 BORA BORA : DIDACTIQUE ET PRATIQUE DE LA METHODE SINGAPOUR ET DE L ENSEIGNEMENT EXPLICITE</t>
  </si>
  <si>
    <t>26A0410144</t>
  </si>
  <si>
    <t>1D-CO2-PLAN MATHEMATIQUES C3-T4 BORA BORA</t>
  </si>
  <si>
    <t>1D-CO2-PLAN MATHEMATIQUES C3-T4 BORA BORA : METHODE SINGAPOUR ET PEDAGOGIE DE L ENSEIGNEMENT EXPLICITE</t>
  </si>
  <si>
    <t>1D-CO2-PLAN MATHEMATIQUES C1 HUAHINE - SEANCE</t>
  </si>
  <si>
    <t>1D-CO2-PLAN MATHEMATIQUES METHODE SINGAPOUR C1 HUAHINE SEANCE -T4</t>
  </si>
  <si>
    <t>26A0410145</t>
  </si>
  <si>
    <t>1D-CO2-PLAN MATHEMATIQUES C1 HUAHINE</t>
  </si>
  <si>
    <t>1D-CO2-PLAN MATHEMATIQUES METHODE SINGAPOUR  SEANCE T4 C1 HUAHINE</t>
  </si>
  <si>
    <t>1D-ORS-CO2-PLAN MATHEMATIQUES  C2 -RAIATEA</t>
  </si>
  <si>
    <t>1D-ORS-CO2-PLAN MATHEMATIQUES METHODE SINGAPOUR C2- RAIATEA</t>
  </si>
  <si>
    <t>26A0410146</t>
  </si>
  <si>
    <t>1D-C02-PLAN MATHEMATIQUES RAIATEA C2</t>
  </si>
  <si>
    <t xml:space="preserve">1D-C02-PLAN MATHEMATIQUES RAIATEA C2 : DIDACTIQUE-METHODE SINGAPOUR AU CP/CE1 </t>
  </si>
  <si>
    <t>1D-CO2-PLAN MATHEMATIQUES C1 T4 TAPUTAPUATEA</t>
  </si>
  <si>
    <t>1D-CO2-PLAN MATHEMATIQUES METHODE SINGAPOUR C1 T4 TAPUTAPUATEA</t>
  </si>
  <si>
    <t>26A0410147</t>
  </si>
  <si>
    <t>1D-CO2-PLAN MATHEMATIQUES T4 C2 TAPUTAPUATEA</t>
  </si>
  <si>
    <t xml:space="preserve">1D-CO2-PLAN MATHEMATIQUES T4 C2 TAPUTAPUATEA - METHODE SINGAPOUR ET PEDAGOGIE DE L ENSEIGNEMENT EXPLICITE </t>
  </si>
  <si>
    <t>1D-ORS-CO2-PLAN MATHEMATIQUES C1-C2-C3 MAUPITI</t>
  </si>
  <si>
    <t>1D-ORS-CO2-PLAN MATHEMATIQUES C1-C2-C3 MAUPITI : DIDACTIQUE DE LA METHODE SINGAPOUR, CONCEPTION ET CONDUITE DE SEANCES, SYNTHESE</t>
  </si>
  <si>
    <t>26A0410148</t>
  </si>
  <si>
    <t>1D-ORS-CO2 PLAN MATHEMATIQUES C1-C2-C3 MAUPITI : C1-C2-C3 : S APPROPRIER LA METHODE SINGAPOUR ET LA PEDAGOGIE EXPLICITE</t>
  </si>
  <si>
    <t>1D-CO2-PLAN MATHEMATIQUES C1-C2-C3 SE 4 MAUPITI</t>
  </si>
  <si>
    <t>1D-CO2 PLAN MATHEMATIQUES C1-C2-C3 T4 MAUPITI : LA METHODE SINGAPOUR EN SG, CP, CE1, CM1, CM2</t>
  </si>
  <si>
    <t>26A0410149</t>
  </si>
  <si>
    <t>1D-CO2-PLAN MATHEMATIQUES C1-C2-C3 S4 MAUPITI</t>
  </si>
  <si>
    <t>1D-CO2 PLAN MATHEMATIQUES C1-C2-C3 S4 MAUPITI</t>
  </si>
  <si>
    <t>1D-ORS-C07-FC PLAN-SINGAPOUR-PAEA-CP-T1</t>
  </si>
  <si>
    <t>1D-ORS-C07-FORMATION CONTINUE PLAN-SINGAPOUR-PAEA-CP-TEMPS 1</t>
  </si>
  <si>
    <t>26A0410150</t>
  </si>
  <si>
    <t>1D-ORS-C07-FC PLAN-SINGAPOUR-CP</t>
  </si>
  <si>
    <t>1D-ORS-C07-FORMATION CONTINUE - PLAN SINGAPOUR AU CP</t>
  </si>
  <si>
    <t>1D-ORS-C07-FC PLAN-SINGAPOUR-TIU-CP-T1</t>
  </si>
  <si>
    <t>1D-ORS-C07-FORMATION CONTINUE PLAN-SINGAPOUR-TEVA I UTA-CP-TEMPS1</t>
  </si>
  <si>
    <t>1D-ORS-C07-FC PLAN-SINGAPOUR-PAEA-CP-T5</t>
  </si>
  <si>
    <t>1D-ORS-C07-FORMATION CONTINUE PLAN-SINGAPOUR-PAEA-CP-TEMPS 5</t>
  </si>
  <si>
    <t>1D-ORS-C07-FC PLAN-SINGAPOUR-PAEA-CP-T3</t>
  </si>
  <si>
    <t>1D-ORS-C07-FORMATION CONTINUE  PLAN-SINGAPOUR-PAEA-CP-TEMPS 3</t>
  </si>
  <si>
    <t>1D-ORS-C07-FC PLAN-SINGAPOUR-TIU-CP-T3</t>
  </si>
  <si>
    <t>1D-ORS-C07-FORMATION CONTINUE  PLAN-SINGAPOUR-TEVA I UTA-CP-TEMPS 3</t>
  </si>
  <si>
    <t>1D-ORS-C07-FC PLAN-SINGAPOUR-PPR-CP-T1</t>
  </si>
  <si>
    <t>1D-ORS-C07-FORMATION CONTINUE PLAN-SINGAPOUR-PAPARA-CP-TEMPS 1</t>
  </si>
  <si>
    <t>1D-ORS-C07-FC PLAN-SINGAPOUR-PPR-CP-T3</t>
  </si>
  <si>
    <t>1D-ORS-C07-FORMATION CONTINUE PLAN-SINGAPOUR-PAPARA-CP-TEMPS 3</t>
  </si>
  <si>
    <t>1D-ORS-C07-FC PLAN-SINGAPOUR-PPR-CP-T5</t>
  </si>
  <si>
    <t>1D-ORS-C07-FORMATION CONTINUE PLAN-SINGAPOUR-PAPARA-CP-TEMPS 5</t>
  </si>
  <si>
    <t>1D-ORS-C07-FC PLAN-SINGAPOUR-TIU-CP-T5</t>
  </si>
  <si>
    <t>1D-ORS-C07-FORMATION CONTINUE PLAN-SINGAPOUR-TEVA I UTA-CP-TEMPS 5</t>
  </si>
  <si>
    <t>1D-CO2-METHODE SINGAPOUR EN SG TAHAA - SEANCES T4</t>
  </si>
  <si>
    <t>1D-CO2-METHODE SINGAPOUR EN SG TAHAA - SEANCES T4 : CONDUITE DE SEANCES EN SM/SG, ANALYSE ET SYNTHESE</t>
  </si>
  <si>
    <t>26A0410151</t>
  </si>
  <si>
    <t>1D-CO2-METHODE SINGAPOUR EN SG TAHAA - S EANCES T</t>
  </si>
  <si>
    <t>D-CO2-METHODE SINGAPOUR EN SG TAHAA - SEANCES T4 : CONDUITE DE SEANCES EN SM/SG, ANALYSE ET SYNTHESE</t>
  </si>
  <si>
    <t>1D-CO2-METHODE SINGAPOUR C2 TAHAA - SEANCES T4</t>
  </si>
  <si>
    <t>1D-CO2-METHODE SINGAPOUR C2 TAHAA - SEANCES T4 : CONDUITE DE SEANCES AU CP ET CE1, ANALYSE ET SYNTHESE</t>
  </si>
  <si>
    <t>26A0410152</t>
  </si>
  <si>
    <t>1D-C03-PLAN MATHEMATIQUES-METHODE SINGAPOUR</t>
  </si>
  <si>
    <t>26A0410153</t>
  </si>
  <si>
    <t>26A0410154</t>
  </si>
  <si>
    <t>MARTEL</t>
  </si>
  <si>
    <t>CECILE</t>
  </si>
  <si>
    <t>2D-DOI-RENCONTRES PROFESSIONNELLES PSYEN</t>
  </si>
  <si>
    <t>26A0410155</t>
  </si>
  <si>
    <t xml:space="preserve">2D-DOI-PERFECTIONNEMENT PROFESSIONNEL PSYEN </t>
  </si>
  <si>
    <t>2D-DOI- PERFECTIONNEMENT PROFESSIONNEL PSYEN -REO</t>
  </si>
  <si>
    <t>2D-DOI-PERFECTIONNEMENT PROFESSIONNEL PSYEN - REO TAHITI</t>
  </si>
  <si>
    <t>2D-DOC-REUNION DES PROS DOCS- BASSIN 1- PERIODE 1</t>
  </si>
  <si>
    <t>2D-DOC-REUNION DES PROS DOCS- BASSIN 1- PERIODE 1 Reunion en commun avec les CPE: PPO</t>
  </si>
  <si>
    <t>26A0410156</t>
  </si>
  <si>
    <t>2D-DOI-SANTE MENTALE NIVEAU 1</t>
  </si>
  <si>
    <t>2D-DOI-FORMATION A LA SANTE MENTALE EN MILIEU SCOLAIRE NIVEAU 1</t>
  </si>
  <si>
    <t>26A0410157</t>
  </si>
  <si>
    <t>2D-DOI-SANTE MENTALE</t>
  </si>
  <si>
    <t>2D-DOI-FORMATION A LA SANTE MENTALE EN MILIEU SCOLAIRE</t>
  </si>
  <si>
    <t>QUALITE DE VIE A L'ECOLE</t>
  </si>
  <si>
    <t>FPPF-AED FORMATION CONTINUE PROXIMITE</t>
  </si>
  <si>
    <t>26A0410158</t>
  </si>
  <si>
    <t xml:space="preserve">FPPF-AED-FORMATION CONTINUE PROXIMITE </t>
  </si>
  <si>
    <t>2D-DOI-INSERTION DES ELEVES PAR APPRENTISSAGE</t>
  </si>
  <si>
    <t>2D-DOI-ACCOMPAGNER L INSERTION DES ELEVES DE LYCEE PROFESSIONNEL PAR L APPRENTISSAGE</t>
  </si>
  <si>
    <t>26A0410159</t>
  </si>
  <si>
    <t>2D-DOI-ACCOMPAGNER L INSERTION DES ELEVES DE LP</t>
  </si>
  <si>
    <t>2D-DOI-ACCOMPAGNER L INSERTION DES ELEVES DE LYCEE PROFESSIONNEL</t>
  </si>
  <si>
    <t>RELATION ECOLE ENTREPRISE</t>
  </si>
  <si>
    <t>2D -LVE-GROUPE OUVERTURE INTERNATIONALE EN LP</t>
  </si>
  <si>
    <t>26A0410160</t>
  </si>
  <si>
    <t>2D-LVE-GROUPE OUVERTURE INTERNATIONALE EN LP</t>
  </si>
  <si>
    <t>2D-LVE-GROUPE DE REFLEXION OUVERTURE INTERNATIONALE EN LP</t>
  </si>
  <si>
    <t>2D-LVE-EXPLOITER L ENVIRONNEMENT CULTUREL PROCHE</t>
  </si>
  <si>
    <t>2D-LVE-EXPLOITER L ENVIRONNEMENT ET LES RESSOURCES CULTURELLES ET ARTISTIQUES PROCHES</t>
  </si>
  <si>
    <t>26A0410161</t>
  </si>
  <si>
    <t>2D-LVE-EXPLOITER LES ENVIRONNEMENTS ET LES RESSOURCES ARTISTIQUES ET CULTURELLES PROCHES</t>
  </si>
  <si>
    <t xml:space="preserve">7A06      </t>
  </si>
  <si>
    <t>ENSEIGNEMENTS ARTISTIQUES</t>
  </si>
  <si>
    <t>2D-LVE-GROUPE DE REFLEXION DU FENUA</t>
  </si>
  <si>
    <t>26A0410162</t>
  </si>
  <si>
    <t xml:space="preserve">2D-LVE-GROUPE DE REFLEXION DU FENUA - DEVELOPPEMENT PROFESSIONNEL ET PUBLICATION PEDAGOGIQUE </t>
  </si>
  <si>
    <t>26A0410163</t>
  </si>
  <si>
    <t>2D-LVE-GROUPE DE REFLEXION DNL</t>
  </si>
  <si>
    <t>2D-LVE-GROUPES DE REFLEXION DES ISLV</t>
  </si>
  <si>
    <t>26A0410164</t>
  </si>
  <si>
    <t>2D-LVE-GROUPE DE REFLEXION ISLV</t>
  </si>
  <si>
    <t>2D-LVE-GROUPE DE REFLEXION LANGUES VIVANTES - Iles-sous-le-vent</t>
  </si>
  <si>
    <t>26A0410165</t>
  </si>
  <si>
    <t>1D - C4 - STAGE CONTRACTUELS</t>
  </si>
  <si>
    <t>1D - C4 - STAGE CONTRACTUELS - ENTRER DANS LE METIER ET DEVELOPPER LES COMPETENCES PEDAGOGIQUES DE BASE</t>
  </si>
  <si>
    <t>26A0410166</t>
  </si>
  <si>
    <t>0D-DFCI-MERCREDIS DE L INNOVATION</t>
  </si>
  <si>
    <t>0D-DFCI-ESPACE-TEMPS DE RESSOURCES, RENCONTRES ET PRATIQUES INNOVANTES POUR ENSEIGNER. PARTAGES DE REUSSITES ET DECOUVERTES D OUTILS.</t>
  </si>
  <si>
    <t>26A0410167</t>
  </si>
  <si>
    <t xml:space="preserve">0D-DFCI-MERCREDIS DE L INNOVATION - COMMUNAUTES DE PRATIQUES ACTEURS/CHERCHEURS - RENCONTRES THEMATIQUES ET OUTILS INNOVANTS </t>
  </si>
  <si>
    <t>OD-PLURI-DES PRATIQUES COOPERATIVES INNOVANTES</t>
  </si>
  <si>
    <t>0D-PLURI-DES MINIPRATIQUES AUX TECHNIQUES DE CLASSES INNOVANTES-DES PRATIQUES COOPERATIVES DIRECTEMENT TRANSFERABLES EN CLASSE</t>
  </si>
  <si>
    <t>26A0410168</t>
  </si>
  <si>
    <t>OD-PLURI-DES PRATIQUES DE CLASSE INNOVANTES</t>
  </si>
  <si>
    <t>0D-PLURI-DECOUVRIR DES PRATIQUES DE CLASSE INNOVANTES VALIDEES PAR LA RECHERCHE POUR ENSEIGNER AU PLUS PRES DES MECANISMES NATURELS DU CERVEAU</t>
  </si>
  <si>
    <t>2D-PLURI-APPRENDRE A FAIRE MEMORISER - DES TECHNIQUES DE MEMORISATION ACTIVE A MOBILISER EN CLASSE ET A LA MAISON</t>
  </si>
  <si>
    <t>2D-PLURI-CREER DES ACTIVITES LUDOPEDAGOGIQUES EFFICACES, SIMPLES, PEU COUTEUSES</t>
  </si>
  <si>
    <t>0D-PLURI- LES ROUTINES DE PENSEE : DES TECHNIQUES QUI AIDENT LES ELEVES A ORGANISER LEUR PENSEE ET A REFLECHIR DE MANIERE CRITIQUE</t>
  </si>
  <si>
    <t>0D-PLURI-CLASSE PUZZLE : QUAND L INTERDEPENDANCE DEVIENT UN LEVIER DE REUSSITE-CHAQUE ELEVE DETIENT UNE PIECE DU SAVOIR</t>
  </si>
  <si>
    <t>0D-PLURI- WEB EVALUATION FORMATRICE</t>
  </si>
  <si>
    <t>0D-PLURI-WEBINAIRES PRATIQUES D EVALUATION FAVORISANT LES APPRENTISSAGES DES ELEVES : CORRECTIONS UTILES, FEEDBACK, METACOGNITION</t>
  </si>
  <si>
    <t>ATSS-FPPF-PSC1 PREVENTION PREMIERS SECOURS</t>
  </si>
  <si>
    <t>ATSS-FPPF-FORMATION PSC1 PREVENTION PREMIERS SECOURS</t>
  </si>
  <si>
    <t>26A0410169</t>
  </si>
  <si>
    <t>ATSS-FPPF-PREVENTION 1ER SECOURS PSC1</t>
  </si>
  <si>
    <t>ATSS-FPPF-PREVENTION PREMIERS SECOURS PSC1 NIVEAU 1</t>
  </si>
  <si>
    <t>1D-C12-DEVELOPPEMENT DE L ENFANT: LA SEPARATION-COMPRENDRE L ENFANT, SES BESOINS ET SES REACTIONS A L ECOLE</t>
  </si>
  <si>
    <t>26A0410170</t>
  </si>
  <si>
    <t xml:space="preserve">1D-C12-DEVELOPPEMENT AFFECTIF DE L ENFANT:  LE PROCESSUS DE SEPARATION-COMMENT COMPRENDRE L ENFANT, SES BESOINS, SES REACTIONS A L ECOLE   </t>
  </si>
  <si>
    <t>1D-C03-ENS EXPLICITEMENT LES COMPORTEMENTS T1</t>
  </si>
  <si>
    <t>1D-C03-ENSEIGNER EXPLICITEMENT LES COMPORTEMENTS T1 (VOLET BISSONNETTE)</t>
  </si>
  <si>
    <t>26A0410171</t>
  </si>
  <si>
    <t>1D-C03-ENSEIGNER EXPLICITEMENT LES COMPORTEMENTS</t>
  </si>
  <si>
    <t>1D-C03-ENSEIGNER EXPLICITEMENT LES COMPORTEMENTS (VOLET BISSONNETTE)</t>
  </si>
  <si>
    <t>1D-C03-ENS EXPLICITEMENT LES COMPORTEMENTS T2</t>
  </si>
  <si>
    <t>1D-C03-ENSEIGNER EXPLICITEMENT LES COMPORTEMENTS  T2 (VOLET BISSONNETTE)</t>
  </si>
  <si>
    <t>1D-C03-ENS EXPLICITEMENT LES COMPORTEMENTS T3</t>
  </si>
  <si>
    <t>1D-C03-ENSEIGNER EXPLICITEMENT LES COMPORTEMENTS T3 (VOLET BISSONNETTE)</t>
  </si>
  <si>
    <t>2D-ARTS-RYTHMER LES APPRENTISSAGES</t>
  </si>
  <si>
    <t>2D-ARTS-RYTHMER LES APPRENTISSAGES, PENSER DES SEQUENCES SOUPLES ET DYNAMIQUES</t>
  </si>
  <si>
    <t>26A0410172</t>
  </si>
  <si>
    <t>2D-ARTS-RYTHMER LES APPRENTISSAGES, PENSER DES SEQUENCES SOUPLES ET DYNAMIQUE</t>
  </si>
  <si>
    <t>2D-ARTS-DIDACTIQUE ARTS PLASTIQUES POUR LES CONTR</t>
  </si>
  <si>
    <t>2D-ARTS-DIDACTIQUE ARTS PLASTIQUES POUR LES CONTRACTUELS : REPERES DIDACTIQUES ET OUTILS POUR CONCEVOIR DES OUTILS ET SITUATIONS D APPRENTISSAGE</t>
  </si>
  <si>
    <t>26A0410173</t>
  </si>
  <si>
    <t>2D-ARTS-DIDACTIQUE DES ARTS PLAS POUR LES CONTRAC</t>
  </si>
  <si>
    <t>2D-ARTS-DIDACTIQUE ARTS PLASTIQUES POUR LES CONTRACTUELS : REPERES DIDACTIQUES ET OUTILS POUR CONCEVOIR DES SITUATIONS D APPRENTISSAGE</t>
  </si>
  <si>
    <t>2D-ARTS-EVALUATION ET OUTILS PEDAGOGIQUES</t>
  </si>
  <si>
    <t>2D-ARTS-EVALUATION ET OUTILS PEDAGOGIQUES, CONSTRUIRE DES OUTILS PEDAGOGIQUES ET DES OUTILS D EVALUATIONS ADAPTES AUX REALITES DES CLASSES</t>
  </si>
  <si>
    <t>26A0410174</t>
  </si>
  <si>
    <t>2D-ARTS-EVALUATION ET OUTILS PEDAGOGIQUES, CONSTRUIRE DES OUTILS PEDAGOGIQUES ET DES MODALITES D EVALUATION ADAPTES AUX REALITES DES CLASSES</t>
  </si>
  <si>
    <t>1D- C4 - ORS - ARTS PLASTIQUES</t>
  </si>
  <si>
    <t>26A0410175</t>
  </si>
  <si>
    <t>26A0410176</t>
  </si>
  <si>
    <t>2D-DOC-REUNION DES PROS DOCS- BASSIN 1- PERIODE 2</t>
  </si>
  <si>
    <t>26A0410177</t>
  </si>
  <si>
    <t xml:space="preserve">2D-DOC-REUNION DES PROS DOCS- BASSIN 2- PERIODE  </t>
  </si>
  <si>
    <t>2D-DOC-REUNION DES PROS DOCS- BASSIN 2- PERIODE  2</t>
  </si>
  <si>
    <t>26A0410178</t>
  </si>
  <si>
    <t>2D-DOC-REUNION DES PROS DOCS- BASSIN 2- PERIODE 2</t>
  </si>
  <si>
    <t>2D-DOC-REUNION DES PROS DOCS- BASSIN 3- PERIODE 2</t>
  </si>
  <si>
    <t>26A0410179</t>
  </si>
  <si>
    <t>2D-MUS-DEVELOPPER SES COMPETENCES DECOUVRIR ET PARTAGER DES OUTILS DIDACTIQUES ET PEDAGOGIQUES DE LA DISCIPLINE EDUCATION MUSICALE</t>
  </si>
  <si>
    <t>26A0410180</t>
  </si>
  <si>
    <t>2D-MUS-ATTENDUS ET PROGRAMMES EDUCATION MUSICALE. COMPRENDRE LE LIEN ENTRE AXE PERCEVOIR ET PRODUIRE : ACTIVITES  PROJET MUSICAL CONCEPTION DE SEANCE</t>
  </si>
  <si>
    <t>26A0410181</t>
  </si>
  <si>
    <t>2D-ECO-IA AU SERVICE DES METIERS DU TERTIAIRE S2A</t>
  </si>
  <si>
    <t>26A0410182</t>
  </si>
  <si>
    <t>26A0410183</t>
  </si>
  <si>
    <t xml:space="preserve">3B03      </t>
  </si>
  <si>
    <t>SPECIALITES TECHNIQUES ET PEDAGOGIQUES</t>
  </si>
  <si>
    <t>26A0410184</t>
  </si>
  <si>
    <t>26A0410185</t>
  </si>
  <si>
    <t>2D-ECO -CERCLE D ETUDES EN ECONOMIE GESTION</t>
  </si>
  <si>
    <t>AUTRE CONTENU SCIENCES HUMAINES, SOCIALES ET DROIT</t>
  </si>
  <si>
    <t>2D-ECO-REGROUPEMENT BTS-COMMERCIAUX</t>
  </si>
  <si>
    <t>26A0410186</t>
  </si>
  <si>
    <t>2D-ECO-REGROUPEMENT ACADEMIQUE DES BTS COMMERCIAUX</t>
  </si>
  <si>
    <t>2D-ECO-REGROUPEMENT BTS-GESTION DE LA PME</t>
  </si>
  <si>
    <t>26A0410187</t>
  </si>
  <si>
    <t>2D-ECO-REGROUPEMENT ACADEMIQUE DU BTS GESTION DE LA PME</t>
  </si>
  <si>
    <t>26A0410188</t>
  </si>
  <si>
    <t>26A0410189</t>
  </si>
  <si>
    <t>2D-ECO-REGROUPEMENT BTS-MHR ET BTS TOURISME</t>
  </si>
  <si>
    <t>26A0410190</t>
  </si>
  <si>
    <t>2D-ECO-REGROUPEMENT ACADEMIQUE DES BTS MANAGEMENT EN HOTELLERIE RESTAURATION ET BTS TOURISME</t>
  </si>
  <si>
    <t>1D-ORS-C09-ENSEIGNER L EPS AU CYCLE 2</t>
  </si>
  <si>
    <t>26A0410191</t>
  </si>
  <si>
    <t xml:space="preserve">7A07      </t>
  </si>
  <si>
    <t>2D-EPS-RENCONTRES AVEC LA RECHERCHE</t>
  </si>
  <si>
    <t>2D-EPS-RENCONTRES AVEC LA RECHERCHE : CONNECTER LA RECHERCHE ET LE TERRAIN</t>
  </si>
  <si>
    <t>26A0410192</t>
  </si>
  <si>
    <t>2D-EPS-ARTS MARTIAUX EDUCATIFS ET TRANSVERSALITES</t>
  </si>
  <si>
    <t>Developper ses competences professionnelles : s appuyer sur les arts martiaux educatifs pour travailler en action les competences transversales.</t>
  </si>
  <si>
    <t>26A0410193</t>
  </si>
  <si>
    <t>2D-EPS-ARTS MARTIAUX EDUCATIFS ET TRANSVERSALITE</t>
  </si>
  <si>
    <t>2D-EPS-DEVELOPPER SES COMPETENCES PRO : S APPUYER SUR LES ARTS MARTIAUX EDUCATIFS POUR TRAVAILLER EN ACTION LES COMPETENCES TRANSVERSALES</t>
  </si>
  <si>
    <t>26A0410194</t>
  </si>
  <si>
    <t>2D-EPS- DEVELOPPER SES COMPETENCES PRO : S APPUYER SUR LES ACTIVITES PHYSIQUES POLYNESIENNES POUR FAIRE APPRENDRE LES ELEVES EN EPS</t>
  </si>
  <si>
    <t>26A0410195</t>
  </si>
  <si>
    <t>2D-EPS-EVALUER EQUITABLEMENT DANS LE CA4 OUI MAIS COMMENT ? PROMOUVOIR UNE EVALUATION EQUITABLE ET EQUILIBREE ENTRE LES FILLES ET LES GARCONS</t>
  </si>
  <si>
    <t>26A0410196</t>
  </si>
  <si>
    <t xml:space="preserve">2D-EPS- DEVELOPPER SES COMPETENCES PRO : AMENER LES ELEVES A SE METTRE EN PROJET DANS LE CA2 ET CA5 </t>
  </si>
  <si>
    <t>26A0410197</t>
  </si>
  <si>
    <t>2D-EPS-GROUPE ACADEMIQUE D INNOVATION PEDAGOGIQUE ET DE  PRODUCTION EN EPS</t>
  </si>
  <si>
    <t>1D-ORS-C09-ENSEIGNEMENT FAIT NUCLEAIRE AU CYCLE 3</t>
  </si>
  <si>
    <t>1D-ORS-C09-ENSEIGNEMENT DU FAIT NUCLEAIRE AU CYCLE 3</t>
  </si>
  <si>
    <t>26A0410198</t>
  </si>
  <si>
    <t>1D-ORS-C09-ENSEIGNEMENT DU FAIT NUCLEAIRE</t>
  </si>
  <si>
    <t xml:space="preserve">7A05      </t>
  </si>
  <si>
    <t>HUMANITES</t>
  </si>
  <si>
    <t>26A0410199</t>
  </si>
  <si>
    <t>2D-HIG-MISE EN OEUVRE DES NOUVEAUX PROGRAMMES D ENSEIGNEMENT MORAL ET CIVIQUE-ENSEIGNER L EMC POUR FAIRE VIVRE LES VALEURS DE LA REPUBLIQUE</t>
  </si>
  <si>
    <t xml:space="preserve">1A01      </t>
  </si>
  <si>
    <t>LAICITE</t>
  </si>
  <si>
    <t>2D-HIG-EVALUER EN HGGSP</t>
  </si>
  <si>
    <t>26A0410200</t>
  </si>
  <si>
    <t xml:space="preserve">2D-HIG-EVALUER EN HGGSP </t>
  </si>
  <si>
    <t>2D-HIG-EVALUATION CONTENUS ET PRATIQUES</t>
  </si>
  <si>
    <t>2D-HIG-RAISONNER ET ECRIRE EN HISTOIRE-GEOGRAPHIE</t>
  </si>
  <si>
    <t>2D-HIG-RAISONNER ET ECRIRE EN HISTOIRE-GEOGRAPHIE EN COLLEGE, LYCEE PROFESSIONNEL ET LYCEE GENERAL ET TECHNOLOGIQUE</t>
  </si>
  <si>
    <t>26A0410201</t>
  </si>
  <si>
    <t>2D-HIG-RAISONNER ET ECRIRE EN HISTOIRE-GEOGRAPHIE EN COLLEGE, LYCEE PROFESSIONNEL ET TECHNOLOGIQUE</t>
  </si>
  <si>
    <t>2D-HIG-GPE PRODUCTION RESSOURCES</t>
  </si>
  <si>
    <t>Groupe de production de ressources adaptees - manuel numerique</t>
  </si>
  <si>
    <t>26A0410202</t>
  </si>
  <si>
    <t>2D-HIG-GPE ADAPTATION NOUVEAUX PROGRAMMES</t>
  </si>
  <si>
    <t>2D-HIG-GROUPE ADAPTATION NOUVEAUX PROGRAMMES EN HGEMC</t>
  </si>
  <si>
    <t>2D-LET-FORMATION DES CONTRACTUELS EN LETTRES</t>
  </si>
  <si>
    <t>2D-LET-FORMATION INITIALE ET APPROFONDIE DES CONTRACTUELS EN LETTRES</t>
  </si>
  <si>
    <t>26A0410203</t>
  </si>
  <si>
    <t>2D-LET-FORMATION DES CONTRACTUELS EN LETTRES DANS LE CADRE DU DEVELOPPEMENT PROFESSIONNEL</t>
  </si>
  <si>
    <t>2D-LET-FRANCAIS ET INTELLIGENCE ARTIFICIELLE LES USAGES DE L IA</t>
  </si>
  <si>
    <t>26A0410204</t>
  </si>
  <si>
    <t xml:space="preserve">2D-LET-FRANCAIS ET INTELLIGENCE ARTIFICIELLE, ENSEIGNER LE FRANCAIS A L HEURE DE L INTELLIGENCE ARTIFICIELLE </t>
  </si>
  <si>
    <t>2D-LET-PRESENTATION NOUVEAUX PROGRAMMES ADAPTES</t>
  </si>
  <si>
    <t>2D-LET-PRESENTATION NOUVEAUX PROGRAMMES ADAPTES CYCLES 3 ET 4</t>
  </si>
  <si>
    <t>26A0410205</t>
  </si>
  <si>
    <t>2D-LET-ENSEIGNER ET PRATIQUER LE LEXIQUE AU COLLEGE</t>
  </si>
  <si>
    <t>26A0410206</t>
  </si>
  <si>
    <t>2D-LET-ENSEIGNER LE LEXIQUE AU COLLEGE CYCLES 3 ET 4</t>
  </si>
  <si>
    <t>26A0410207</t>
  </si>
  <si>
    <t>26A0410208</t>
  </si>
  <si>
    <t>26A0410209</t>
  </si>
  <si>
    <t>2D-LET-REGROUPEMENT DES PROFESSEURS DE LETTRES</t>
  </si>
  <si>
    <t>2D-LET-REGROUPEMENT DES PROFESSEURS DE LETTRES CONFERENCES UNIVERSITAIRES</t>
  </si>
  <si>
    <t>26A0410210</t>
  </si>
  <si>
    <t>2D-LET-REGROUPEMENT LETTRES</t>
  </si>
  <si>
    <t>2D-LET-REGROUPEMENT LETTRES ET CONFERENCES UNIVERSITAIRES</t>
  </si>
  <si>
    <t>2D-LET-LA PEDAGOGIE DU PLAN DE TRAVAIL EN FRANCAI</t>
  </si>
  <si>
    <t>2D-LET-LA PEDAGOGIE DU PLAN DE TRAVAIL EN FRANCAIS, DU PLAISIR D APPRENDRE A L AUTONOMIE</t>
  </si>
  <si>
    <t>26A0410211</t>
  </si>
  <si>
    <t>2D-LET-LES CPS DANS L ENSEIGNEMENT DU FRANCAIS</t>
  </si>
  <si>
    <t>2D-LET-INCLURE LES COMPETENCES PSYCHOSOCIALES DANS L ENSEIGNEMENT DU FRANCAIS</t>
  </si>
  <si>
    <t>26A0410212</t>
  </si>
  <si>
    <t xml:space="preserve">2D-LET-INCLURE LES COMPETENCES PSYCHOSOCIALES DANS L ENSEIGNEMENT DU FRANCAIS </t>
  </si>
  <si>
    <t>2D-LET-REGROUPEMENT ANNUEL DE THEATRE</t>
  </si>
  <si>
    <t>26A0410213</t>
  </si>
  <si>
    <t>2D-LET-CLASSE OUVERTE  PRATIQUES CROISEES</t>
  </si>
  <si>
    <t>26A0410214</t>
  </si>
  <si>
    <t xml:space="preserve">2D-LET-CLASSE OUVERTE ET ECHANGE DE PRATIQUES EN FRANCAIS </t>
  </si>
  <si>
    <t>2D-LET-CULTURE DES CMI, PROGRAMMES ET ENSEIGNEMENTS DIDACTIQUES</t>
  </si>
  <si>
    <t>26A0410215</t>
  </si>
  <si>
    <t xml:space="preserve">2D-LET-CULTURE DES CMI </t>
  </si>
  <si>
    <t xml:space="preserve">4A02      </t>
  </si>
  <si>
    <t>ACTEURS ET MISSIONS</t>
  </si>
  <si>
    <t>1D-C08-ORS-DE L ORAL VERS LES APPRENTISSAGES</t>
  </si>
  <si>
    <t>26A0410216</t>
  </si>
  <si>
    <t>1D-ORS-C09-TA U PUTA REO TAHITI TUHA A 2</t>
  </si>
  <si>
    <t>1D-ORS-C09-COMPRENDRE LES CONTENUS DE LA METHODE TA U PUTA REO TAHITI</t>
  </si>
  <si>
    <t>26A0410217</t>
  </si>
  <si>
    <t>1D-ORS-C09-TA U PUTA REO TAHITI</t>
  </si>
  <si>
    <t>1D-ORS-C09-T  U PUTA REO TAHITI TUHA A 3</t>
  </si>
  <si>
    <t>1D-C02-LCP TAHAA AU C1 - T1</t>
  </si>
  <si>
    <t>1D-C02-LCP TAHAA AU C1 - T1 : DIDACTIQUE DU LEXIQUE ET DU VOCABULAIRE</t>
  </si>
  <si>
    <t>26A0410218</t>
  </si>
  <si>
    <t>1D-C02-LCP TAHAA AU C1</t>
  </si>
  <si>
    <t xml:space="preserve">1D-C02-LCP TAHAA-LEXIQUE AVEC DES SITUATIONS DE COMMUNICATION </t>
  </si>
  <si>
    <t>2D-LCP-FORMATION AUX NOUVEAUX PROGRAMMES</t>
  </si>
  <si>
    <t>26A0410219</t>
  </si>
  <si>
    <t>2D-LCP-IA ET USAGES NUMERIQUES EN TAHITIEN</t>
  </si>
  <si>
    <t>2D-LCP- IA ET USAGES NUMERIQUES EN  COURS DE TAHITIEN</t>
  </si>
  <si>
    <t>26A0410220</t>
  </si>
  <si>
    <t>2D-LCP-USAGES NUMERIQUES ET IA EN TAHITIEN</t>
  </si>
  <si>
    <t>2D-LCP-USAGES NUMERIQUES EN TAHITIEN: DU BON USAGE DES INTELLIGENCES ARTIFICIELLES EN TAHITIEN</t>
  </si>
  <si>
    <t>2D-LCP-EVALUATION AU SERVICE DES APPRENTISSAGES DES ELEVES ET DE LEURS PROGRES</t>
  </si>
  <si>
    <t>26A0410221</t>
  </si>
  <si>
    <t>2D-LCP-EVALUER POUR FAIRE PROGRESSER LES ELEVES DANS LEURS APPRENTISSAGES</t>
  </si>
  <si>
    <t>2D-LCP-L ORAL, CA S ENSEIGNE ! STRATEGIES ET OUTILS POUR ACCOMPAGNER LES APPRENTISSAGES DES ELEVES: ECOUTER, COMPRENDRE, PARLER</t>
  </si>
  <si>
    <t>26A0410222</t>
  </si>
  <si>
    <t>2D-LCP-ORGANISATION DE L ORAL COMME UNE ACTIVITE D APPRENTISSAGE CENTRALE: DISPOSITIFS, OUTILS, GESTES ET POSTURES</t>
  </si>
  <si>
    <t>26A0410223</t>
  </si>
  <si>
    <t>2D-LCP-ACCOMPAGNEMENT DES ENSEIGNANTS CONTRACTUELS EN LVR</t>
  </si>
  <si>
    <t>2D-LCP-LLCR TAHITIEN</t>
  </si>
  <si>
    <t>2D-LCP-LLCER TAHITIEN : REGROUPEMENT TAU AT IHI</t>
  </si>
  <si>
    <t>26A0410224</t>
  </si>
  <si>
    <t>2D-LCP-LLCR TAHITIEN: COPIL ET REGROUPEMENT DES PROFESSEURS EN CHARGE DE L ENSEIGNEMENT DE SPECIALITE</t>
  </si>
  <si>
    <t>2D-LCP-LLCR TAHITIEN : ENSEIGNANTS DE SPECIALITES</t>
  </si>
  <si>
    <t>26A0410225</t>
  </si>
  <si>
    <t>2D-LCP-LLCR TAHITIEN: REGROUPEMENT DES PROFESSEURS EN CHARGE DE L ENSEIGNEMENT DE SPECIALITE</t>
  </si>
  <si>
    <t>2D-LCP-GROUPE RESSOURCES</t>
  </si>
  <si>
    <t>2D-LCP-GROUPE RESSOURCES CREATION DE RESSOURCES PEDGAOGIQUES MUTUALISABLES</t>
  </si>
  <si>
    <t>26A0410226</t>
  </si>
  <si>
    <t>2D-LCP-GROUPE CREATION DE RESSOURCES</t>
  </si>
  <si>
    <t>2D-LCP-COLLECTIF DE PRODUCTION PEDAGOGIQUE EN TAH</t>
  </si>
  <si>
    <t>2D-LCP-COLLECTIF DE PRODUCTION PEDAGOGIQUE EN TAHITIEN: P  T  IHI HA API IRA A</t>
  </si>
  <si>
    <t>26A0410227</t>
  </si>
  <si>
    <t>2D-LCP-COLLECTIF DE PRODUCTION PEDAGOGIQUE</t>
  </si>
  <si>
    <t>2D-LCP-COLLECTIF D ENSEIGNANTS: P  T  IHI HA API I</t>
  </si>
  <si>
    <t>2D-LCP-ACCOMPAGNEMENT CULTUREL DES MAD</t>
  </si>
  <si>
    <t>2D-LCP-ACCOMPAGNEMENT CULTUREL DES MAD: ACCOMPAGNEMENT DES PROFESSEURS NOUVELLEMENT AFFECTES EN POLYNESIE FRANCAISE.</t>
  </si>
  <si>
    <t>26A0410228</t>
  </si>
  <si>
    <t>2D-LCP-ACCOMPAGNEMENT CULTUREL DES MAD: PROFESSEURS NOUVELLEMENT AFFECTES EN POLYNESIE FRANCAISE.</t>
  </si>
  <si>
    <t>2D-LVE-ENSEIGNER LES LVE PAR LES ARTS</t>
  </si>
  <si>
    <t>26A0410229</t>
  </si>
  <si>
    <t>2D-LVE-Enseigner les LVE par les arts</t>
  </si>
  <si>
    <t>2D-LVE-SE FORMER EN LVE DANS LES ARCHIPELS</t>
  </si>
  <si>
    <t>26A0410230</t>
  </si>
  <si>
    <t xml:space="preserve">4G05      </t>
  </si>
  <si>
    <t>ANIMATION DE RESEAU</t>
  </si>
  <si>
    <t>26A0410231</t>
  </si>
  <si>
    <t>2D-LVE-DIFFERENCIER EN CLASSE DE LVE</t>
  </si>
  <si>
    <t>2D-LVE-DIFFERENCIER EN CLASSE DE LVE AVEC OU SANS OUTILS NUMERIQUES ET IA</t>
  </si>
  <si>
    <t>26A0410232</t>
  </si>
  <si>
    <t>2D-LVE-UTILISER L IA POUR DIFFERENCIER</t>
  </si>
  <si>
    <t>26A0410233</t>
  </si>
  <si>
    <t>2D-LVE-UTILISER L IA POUR UNE PAROLE CITOYENNE</t>
  </si>
  <si>
    <t>26A0410234</t>
  </si>
  <si>
    <t>2D-LVE-UTILISER L IA POUR UNE PAROLE CITOYENNE ENGAGEE</t>
  </si>
  <si>
    <t>26A0410235</t>
  </si>
  <si>
    <t>2D-LVE-ACCOMPAGNEMENT DES NEO CONTRACTUELS</t>
  </si>
  <si>
    <t>26A0410236</t>
  </si>
  <si>
    <t xml:space="preserve">2D-LVE-ACCOMPAGNEMENT DES NEO CONTRACTUELS </t>
  </si>
  <si>
    <t>2D-LVE-METTRE EN OEUVRE LES NOUVEAUX PROGRAMMES</t>
  </si>
  <si>
    <t>2D-LVE-METTRE EN OEUVRE LES NOUVEAUX PROGRAMMES DE LVE</t>
  </si>
  <si>
    <t>26A0410237</t>
  </si>
  <si>
    <t>2D-LVE-ARTICULER PRODUCTION ORALE ET ECRITE</t>
  </si>
  <si>
    <t>2D-LVE-ARTICULER PRODUCTION ORALE ET PRODUCTION ECRITE</t>
  </si>
  <si>
    <t>26A0410238</t>
  </si>
  <si>
    <t>2D-MAT-REGROUPEMENT DES FORMATEURS MATHEMATIQUES</t>
  </si>
  <si>
    <t>26A0410239</t>
  </si>
  <si>
    <t>2D-MAT-GROUPE DE TRAVAIL MATHS COLLEGE</t>
  </si>
  <si>
    <t>2D-MAT-GROUPE DE TRAVAIL MATHS LYCEE</t>
  </si>
  <si>
    <t>1D- C4 - ORS - CALCUL MENTAL</t>
  </si>
  <si>
    <t>26A0410240</t>
  </si>
  <si>
    <t>2D-MAT-POINTS DES NOUVEAUX PROGRAMMES AU LYCEE</t>
  </si>
  <si>
    <t>2D-MAT-FOCUS SUR DES POINTS DES NOUVEAUX PROGRAMMES AU LYCEE</t>
  </si>
  <si>
    <t>26A0410241</t>
  </si>
  <si>
    <t>2D-MAT-POINTS DES NOUVEAUX PROGRAMMES AU COLLEGE</t>
  </si>
  <si>
    <t>2D-MAT-FOCUS SUR DES POINTS DES NOUVEAUX PROGRAMMES AU COLLEGE</t>
  </si>
  <si>
    <t>26A0410242</t>
  </si>
  <si>
    <t>2D-MAT-FORMATION EVAL AU COLLEGE ET USAGE DE L IA</t>
  </si>
  <si>
    <t>2D-MAT-FORMATION EVALUATION AU COLLEGE ET USAGE DE L IA</t>
  </si>
  <si>
    <t>26A0410243</t>
  </si>
  <si>
    <t>2D-MAT-DIDACTIQUE DE L ORAL EN MATHS</t>
  </si>
  <si>
    <t>26A0410244</t>
  </si>
  <si>
    <t>2D-MAT-FORMATION DES NOUVEAUX CONTRACTUELS</t>
  </si>
  <si>
    <t>2D-MAT-FORMATION DES NOUVEAUX CONTRACTUELS EN MATHEMATIQUES</t>
  </si>
  <si>
    <t>26A0410245</t>
  </si>
  <si>
    <t xml:space="preserve">2D-MAT-FORMATION DES NOUVEAUX CONTRACTUELS </t>
  </si>
  <si>
    <t>26A0410246</t>
  </si>
  <si>
    <t>2D-MAT-ACTUALITE DE LA DISCIPLINE MATH WEBINAIRE</t>
  </si>
  <si>
    <t>26A0410247</t>
  </si>
  <si>
    <t>1D-ORS-C02-T1 METHODE SINGAPOUR C3 HUAHINE</t>
  </si>
  <si>
    <t>1D-ORS-C02-T1 METHODE SINGAPOUR C.I.A. CONCRET IMAGE ABSTRAIT C3 HUAHINE</t>
  </si>
  <si>
    <t>26A0410248</t>
  </si>
  <si>
    <t>1D-ORS-C02-METHODE SINGAPOUR C3 HUAHINE</t>
  </si>
  <si>
    <t>1D-ORS-C02-MATHEMATIQUES METHODE SINGAPOUR C3 HUAHINE</t>
  </si>
  <si>
    <t>1D-ORS-C02-METHODE SINGAPOUR C3 HUAHINE T1 T2 T3 T5</t>
  </si>
  <si>
    <t>1D-C02-T4 METHODE SINGAPOUR SEANCES C3 HUAHINE</t>
  </si>
  <si>
    <t>1D-C02-T4 METHODE SINGAPOUR SEANCE A MENER EN CLASSE C3 HUAHINE</t>
  </si>
  <si>
    <t>26A0410249</t>
  </si>
  <si>
    <t xml:space="preserve">1D-C02-T4 METHODE SINGAPOUR MISE EN OEUVRE DE SEANCE EN CLASSE C3 HUAHINE </t>
  </si>
  <si>
    <t>1D-ORS-C02-METHODE SINGAPOUR C3 RAIATEA</t>
  </si>
  <si>
    <t>1D-ORS-C02-METHODE SINGAPOUR CONCRET IMAGE ABSTRAIT C3 RAIATEA T1 T2 T3 T5</t>
  </si>
  <si>
    <t>26A0410250</t>
  </si>
  <si>
    <t>1D-ORS-C02-METHODE SINGAPOUR CONCRET IMAGE ABSTRAIT C3 RAIATEA</t>
  </si>
  <si>
    <t>1D-ORS-C02-T4 METHODE SINGAPOUR C3 RAIATEA</t>
  </si>
  <si>
    <t>1D-ORS-C02-T4 METHODE SINGAPOUR SEANCE C3 RAIATEA</t>
  </si>
  <si>
    <t>26A0410251</t>
  </si>
  <si>
    <t>1D-ORS-C02-T4 METHODE SINGAPOUR CONCRET IMAGE ABSTRAIT C3 RAIATEA</t>
  </si>
  <si>
    <t>1D-ORS-CO2-METHODE SINGAPOUR C3 TAHAA</t>
  </si>
  <si>
    <t>1D-ORS-CO2-METHODE SINGAPOUR DIDACTIQUE ET PEDAGOGIE C3 TAHAA T1 T2 T3 T5</t>
  </si>
  <si>
    <t>26A0410252</t>
  </si>
  <si>
    <t>1D-ORS-CO2-METHODE SINGAPOUR CONCRET IMAGE ABSTRAIT C3 TAHAA</t>
  </si>
  <si>
    <t>1D-ORS-CO2-T4 METHODE SINGAPOUR C3 TAHAA</t>
  </si>
  <si>
    <t>1D-ORS-CO2-T4 METHODE SINGAPOUR C3 TAHAA SEANCE EN CLASSE</t>
  </si>
  <si>
    <t>26A0410253</t>
  </si>
  <si>
    <t>1D-C03-MATHEMATIQUES-FAITS NUMERIQUES</t>
  </si>
  <si>
    <t>26A0410254</t>
  </si>
  <si>
    <t>1D-C03-MATHEMATIQUES</t>
  </si>
  <si>
    <t>1D-C03-MATHEMATIQUES-CONSTRUCTION DU NOMBRE</t>
  </si>
  <si>
    <t>1D-C03-MATHEMATIQUES-RESOLUTION DE PROBLEMES</t>
  </si>
  <si>
    <t>1D-C03-MATHEMATIQUES-RSPB RETEX</t>
  </si>
  <si>
    <t>1D-ORS-C01-METHODE SINGAPOUR CP CE1-TE</t>
  </si>
  <si>
    <t>1D-ORS-C01- METHODE SINGAPOUR CP CE1 -TE</t>
  </si>
  <si>
    <t>26A0410255</t>
  </si>
  <si>
    <t>1D-ORS-C01-METHODE SINGAPOUR CP CE1</t>
  </si>
  <si>
    <t xml:space="preserve">1D-ORS-C01-APPROPRIATION ET MISE EN OEUVRE DE LA METHODE SINGAPOUR AU CP/CE1 </t>
  </si>
  <si>
    <t>1D-ORS-C01-METHODE SINGAPOUR CP CE1-TO</t>
  </si>
  <si>
    <t>1D-ORS-C01- METHODE SINGAPOUR CP CE1 -T0</t>
  </si>
  <si>
    <t>1D-ORS-C01-METHODE SINGAPOUR CP CE1-AUST</t>
  </si>
  <si>
    <t>1D-ORS-C01- METHODE SINGAPOUR CP CE1 -AUST</t>
  </si>
  <si>
    <t>26A0410256</t>
  </si>
  <si>
    <t>26A0410257</t>
  </si>
  <si>
    <t>26A0410258</t>
  </si>
  <si>
    <t>26A0410259</t>
  </si>
  <si>
    <t xml:space="preserve">2D-MAS-OUTILS NUMERIQUES (CAPYTALE) </t>
  </si>
  <si>
    <t>2D-MAS-OUTILS NUMERIQUES (CAPYTALE) EN MATHS-SCIENCES</t>
  </si>
  <si>
    <t>2D-SPC-INTERDISCIPLINARITE SPC-MATH SECONDE</t>
  </si>
  <si>
    <t>2D-SPC-INTERDISCIPLINARITE SPC-MATH SECONDE-OUTILS MATHS EN SECONDE TECHNIQUES ET APPRENTISSAGE</t>
  </si>
  <si>
    <t>26A0410260</t>
  </si>
  <si>
    <t>2D-SPC-INTERDISCIPLINARITE SPC-MATHS SECONDE</t>
  </si>
  <si>
    <t>2D-SPC-INTERDISCIPLINARITE SPC ET MATHS EN SECONDE-DES OUTILS MATHS EN SECONDE TECHNIQUES ET APPRENTISSAGE</t>
  </si>
  <si>
    <t>2D-SPC-EXPERIENCES HISTORIQUES</t>
  </si>
  <si>
    <t>2D-SPC-EVOLUTION DES PRATIQUES PEDAGOGIQUES PAR LE BIAIS DES EXPERIENCES HISTORIQUES</t>
  </si>
  <si>
    <t>26A0410261</t>
  </si>
  <si>
    <t>2D-SPC-GROUPE-DE-REFLEXION</t>
  </si>
  <si>
    <t xml:space="preserve">2D-SPC- INNOVATIONS PEDAGOGIQUES ET CONCEPTION DE RESSOURCES _GROUPE DE REFLEXION  </t>
  </si>
  <si>
    <t>2D-SPC-GROUPE DE REFLEXION COLLEGE</t>
  </si>
  <si>
    <t>2D-SPC-GROUPE DE REFLEXION ET DE CONCEPTION DE RESSOURCES PEDAGOGIQUES COLLEGE</t>
  </si>
  <si>
    <t>2D-SPC-GROUPE DE REFLEXION LYCEE</t>
  </si>
  <si>
    <t>2D-SPC-GROUPE DE REFLEXION ET DE CONCEPTION DE RESSOURCES PEDAGOGIQUES LYCEE</t>
  </si>
  <si>
    <t>2D-SPC-IA ENSEIGNEMENT EXPLICITE DONNEES</t>
  </si>
  <si>
    <t>2D-SPC-INTELLIGENCE ARTIFICIELLE : EXTRACTION-EXPLOITATION DONNEES-ENSEIGNEMENT EXPLICITE-SEQUENCES-EVALUATION</t>
  </si>
  <si>
    <t>26A0410262</t>
  </si>
  <si>
    <t>2D-SPC-USAGES PRATIQUES DE L IA EN PHYSIQUE CHIMI</t>
  </si>
  <si>
    <t>2D-SPC-USAGES PRATIQUES DE L IA EN PHYSIQUE CHIMIE</t>
  </si>
  <si>
    <t>2D-SPC-IA MODELISATION EN PHYSIQUE-CHIMIE</t>
  </si>
  <si>
    <t>2D-SPC-INTELLIGENCE ARTIFICIELLE ET MODELISATION EN PHYSIQUE-CHIMIE LYCEE</t>
  </si>
  <si>
    <t>2D-SPC-IA PHYSIQUE-CHIMIE COLLEGE</t>
  </si>
  <si>
    <t>2D-SPC-INTELLIGENCE ARTIFICIELLE ET PHYSIQUE CHIMIE AU COLLEGE</t>
  </si>
  <si>
    <t>2D-SPC-LUDIFICATION APPRENTISSAGE SECONDE DEGRE</t>
  </si>
  <si>
    <t>2D-SPC-LUDIFICATION ET GAMIFICATION APPRENTISSAGE PHYSIQUE-CHIMIE SECOND DEGRE AU COLLEGE ET LYCEE</t>
  </si>
  <si>
    <t>26A0410263</t>
  </si>
  <si>
    <t>2D-SPC-CONDUIRE DES REFORMES-DIVERSITE DES ELEVES</t>
  </si>
  <si>
    <t xml:space="preserve">2D-SPC-CONDUIRE DES REFORMES ET PRENDRE EN COMPTE LA DIVERSITE DES ELEVES </t>
  </si>
  <si>
    <t>2D-SPC-LA DIFFERENCIATION PEDAGOGIQUE LYCEE</t>
  </si>
  <si>
    <t>2D-SPC-LA DIFFERENCIATION PEDAGOGIQUE COLLEGE</t>
  </si>
  <si>
    <t>2D-SPC- EVALUATION EN PHYSIQUE-CHIMIE AU COLLEGE</t>
  </si>
  <si>
    <t>2D-SPC-ENJEUX EVALUATION ENSEIGNEMENT SCIEN LYCEE</t>
  </si>
  <si>
    <t>2D-SPC-LES ENJEUX DE L EVALUATION DANS L ENSEIGNEMENT SCIENTIFIQUE AU LYCEE</t>
  </si>
  <si>
    <t>2D-SPC-CONTEXTUALISER PHYSIQUE-CHIMIE COLLEGE</t>
  </si>
  <si>
    <t>2D-SPC-CONTEXTUALISER LES APPRENTISSAGES EN PHYSIQUE-CHIMIE AU COLLEGE</t>
  </si>
  <si>
    <t>2D-SPC-TRAVAIL COLLABORATIF LYCEE</t>
  </si>
  <si>
    <t>2D-SPC-TRAVAIL COLLABORATIF DES PROFESSEURS AU SEIN D UNE EQUIPE, D UN COLLECTIF D APPRENANTS AU LYCEE</t>
  </si>
  <si>
    <t>26A0410264</t>
  </si>
  <si>
    <t xml:space="preserve">2D-SPC-ACCOMPAGNER LES EQUIPES EN PHYSIQUE-CHIMIE </t>
  </si>
  <si>
    <t>2D-SPC-DIFFERENCIER ET EVALUER AVEC L IA COLLEGE</t>
  </si>
  <si>
    <t>2D-SPC-APPROFONDIR LES CONNAISSANCES LYCEE</t>
  </si>
  <si>
    <t>2D-SPC-APPROFONDIR LES CONNAISSANCES EN PHYSIQUE AU LYCEE</t>
  </si>
  <si>
    <t>26A0410265</t>
  </si>
  <si>
    <t>2D-SPC-ENJEUX SOCIETAUX LYCEE</t>
  </si>
  <si>
    <t>2D-SPC-ADAPTATION DES CONNAISSANCES AU CONTEXTE ACTUEL  ET VULGARISATION SCIENTIFIQUE DE SUJETS D ENJEUX SOCIETAUX LYCEE</t>
  </si>
  <si>
    <t>2D-SPC-CONFERENCES COLLEGE LYCEE</t>
  </si>
  <si>
    <t>2D-SPC-CONFERENCES CNRS COLLEGE LYCEE</t>
  </si>
  <si>
    <t>2D-SES-REGIONALISATION PROGRAMME SECONDE</t>
  </si>
  <si>
    <t>26A0410266</t>
  </si>
  <si>
    <t>2D-SES-DIVERSIFICATION DES PRATIQUES</t>
  </si>
  <si>
    <t>26A0410267</t>
  </si>
  <si>
    <t xml:space="preserve">2D-SES-DIVERSIFICATION DES PRATIQUES PEDAGOGIQUES : LES MISES EN SITUATION PROFESSIONNALISANTE </t>
  </si>
  <si>
    <t>2D-SES-PREPARATION DE L ADMISSIBILITE</t>
  </si>
  <si>
    <t>26A0410268</t>
  </si>
  <si>
    <t>2D-SES-PREPARATION CONCOURS DE L ENSEIGNEMENT</t>
  </si>
  <si>
    <t>2D-SES-PREPARATION DE L ADMISSION</t>
  </si>
  <si>
    <t>2D-STI-MISE EN OEUVRE DES NOUVEAUX REFERENTIELS DE LA FILIERE</t>
  </si>
  <si>
    <t>26A0410269</t>
  </si>
  <si>
    <t>Mise en oeuvre des nouveaux referentiels. Liaisons CAP, BCP, BTS</t>
  </si>
  <si>
    <t>26A0410270</t>
  </si>
  <si>
    <t>2D-STI-UTILISATION DE VIEWER BIM</t>
  </si>
  <si>
    <t>26A0410271</t>
  </si>
  <si>
    <t>26A0410272</t>
  </si>
  <si>
    <t>26A0410273</t>
  </si>
  <si>
    <t>26A0410274</t>
  </si>
  <si>
    <t>2D-STVST- CONCEVOIR DES CONTEXTES PROFESSIONNELS</t>
  </si>
  <si>
    <t>2D-STVST-CONCEVOIR DES CONTEXTES ET SITUATIONS PROFESSIONNELS AUX REFERENTIELS BAC PRO</t>
  </si>
  <si>
    <t>26A0410275</t>
  </si>
  <si>
    <t>2D-STVST-GT CONCEPTION DE CONTEXTES PROFESSIONNEL</t>
  </si>
  <si>
    <t>2D-STVST-CONCEVOIR DES CONTEXTES ET SITUATIONS PROFESSIONNELS ADAPTES AUX ATTENDUS DES REFERENTIELS</t>
  </si>
  <si>
    <t>SCIENCES ET TECHN BIOLOG, BIOCHIMIQ ET SOCIALES</t>
  </si>
  <si>
    <t>5D01</t>
  </si>
  <si>
    <t>PARCOURS DIFFERENCIES PAR METIER</t>
  </si>
  <si>
    <t>2D-STVST-CONCEPTION DE CONTEXTES PROFESSIONNELS</t>
  </si>
  <si>
    <t>2D-STVST-CONCEVOIR DES CONTEXTES ET SITUATIONS PROFESSIONNELS ADAPTES AUX REFERENTIELS DU CAP</t>
  </si>
  <si>
    <t>2D-STVST-CONCEVOIR DES CONTEXTES ET SITUATIONS PROFESSIONNELS ADAPTES AUX REFERENTIELS DU BTS</t>
  </si>
  <si>
    <t>2D-STVST-CONCEVOIR DES SUJETS CCF</t>
  </si>
  <si>
    <t>2D-STVST-ELABORER DES SITUATIONS D EVALUATION CONFORMES AUX EXIGENCES DES REFERENTIELS ET ADAPTEES AUX COMPETENCES VISEES</t>
  </si>
  <si>
    <t>26A0410276</t>
  </si>
  <si>
    <t>2D-STVST- EVALUATION DES COMPETENCES EN CCF</t>
  </si>
  <si>
    <t>2D-STVST-EVALUATION DES COMPETENCES EN CCF Travail et echanges de pratiques sur la conception, l organisation et l harmonisation des situations en CCF</t>
  </si>
  <si>
    <t>2D-STVST-SUIVI ET EVALUATION PAR COMPETENCES</t>
  </si>
  <si>
    <t>2D-STVST-SUIVI ET EVALUATION PAR COMPETENCES  Concevoir et exploiter un outil de suivi des competences</t>
  </si>
  <si>
    <t>2D-STVST-CONCEVOIR DES SUJETS CCF BAC PRO</t>
  </si>
  <si>
    <t>2D-STVST-SUIVI-EVALUATION PAR COMPETENCES BAC PRO</t>
  </si>
  <si>
    <t>2D-STVST- ECHANGE DE PRATIQUES COORDONNATEURS-CMI</t>
  </si>
  <si>
    <t>26A0410277</t>
  </si>
  <si>
    <t xml:space="preserve">2D-STVST- ECHANGE DE PRATIQUES COORDONNATEURS-CMI               Echange de pratiques professionnelles entre coordonnateurs et CMI  </t>
  </si>
  <si>
    <t>2D-STVST- GT VALIDATION DES RESSOURCES</t>
  </si>
  <si>
    <t>2D-STVST-GT VALIDATION DES RESSOURCES EN STVST</t>
  </si>
  <si>
    <t>26A0410278</t>
  </si>
  <si>
    <t xml:space="preserve">5B02      </t>
  </si>
  <si>
    <t>CONDUITE DE PROJETS DE TRANSFORMATION</t>
  </si>
  <si>
    <t>2D-SVT- GT PROTOCOLES  LYCEES</t>
  </si>
  <si>
    <t>2D-SVT-GROUPE DE TRAVAIL : ADAPTER ET ENRICHIR LES PROTOCOLES SVT PAR EXEMPLE AVEC LES RESSOURCES NATURELLES DE POLYNESIE</t>
  </si>
  <si>
    <t>26A0410279</t>
  </si>
  <si>
    <t>2D-SVT- ENSEIGNER LES COMPETENCES EXPERIMENTALES</t>
  </si>
  <si>
    <t>2D-SVT- GT PROTOCOLES COLLEGE</t>
  </si>
  <si>
    <t>2D-SVT- COMPETENCES EXPERIMENTALES COLLEGE</t>
  </si>
  <si>
    <t>2D-SVT-FAIRE DES SCIENCES SANS DEDOUBLEMENT, ENSEIGNER LES SCIENCES EXPERIMENTALES AU COLLEGE</t>
  </si>
  <si>
    <t>2D-SVT- COMPETENCES EXPERIMENTALES LYCEE</t>
  </si>
  <si>
    <t>2D-SVT-FORMATION COMPETENCES EXPERIMENTALES EN LYCEE: S APPROPRIER ET METTRE EN OEUVRE DES PROTOCOLES CONTEXTUALISES, DU LABORATOIRE A LA CLASSE</t>
  </si>
  <si>
    <t>2D-SVT- GT SUJETS BANQUE ECE SVT</t>
  </si>
  <si>
    <t>2D-SVT-GROUPE DE TRAVAIL : CREATION DE SUJETS ACADEMIQUES POUR LA BANQUE NATIONALE ECE SVT</t>
  </si>
  <si>
    <t>2D-SVT-SORTIE NATURALISTE ET EXPLOITATION</t>
  </si>
  <si>
    <t>2D-SVT-SE FORMER A LA BOTANIQUE DE TERRAIN ET CONSTRUIRE DES ACTIVITES SVT CONTEXTUALISEES</t>
  </si>
  <si>
    <t>26A0410280</t>
  </si>
  <si>
    <t xml:space="preserve">2D-SVT-SORTIE NATURALISTE ET EXPLOITATION </t>
  </si>
  <si>
    <t>2D-SVT-ACCOMPAGNEMENT DES CONTRACTUELS</t>
  </si>
  <si>
    <t>2D-SVT-ACCOMPAGNER LES ENSEIGNANTS CONTRACTUELS EN SVT DANS LE METIER</t>
  </si>
  <si>
    <t>26A0410281</t>
  </si>
  <si>
    <t xml:space="preserve">2D-SVT-ACCOMPAGNER LES ENSEIGNANTS CONTRACTUELS EN SVT DANS LE METIER </t>
  </si>
  <si>
    <t>2D-SVT-PROGRAMMES CYCLES 3/4 - TAHITI MOOREA</t>
  </si>
  <si>
    <t>2D-SVT-S APPROPRIER LES PROGRAMMES DE SCIENCES ET SVT AUX CYCLES 3 ET 4 - TAHITI / MOOREA</t>
  </si>
  <si>
    <t>26A0410282</t>
  </si>
  <si>
    <t xml:space="preserve">2D-SVT-APPROPRIATION PROGRAMMES CYCLES 3 ET 4 </t>
  </si>
  <si>
    <t>2D-SVT-SAPPROPRIER ET METTRE EN OEUVRE LES PROGRAMMES DE SCIENCES ET SVT AUX CYCLES 3 ET 4</t>
  </si>
  <si>
    <t>2D-SVT-PROGRAMMES CYCLES 3/4 - MARQUISES</t>
  </si>
  <si>
    <t>2D-SVT-S APPROPRIER LES PROGRAMMES DE SCIENCES ET SVT AUX CYCLES 3 ET 4 - MARQUISES</t>
  </si>
  <si>
    <t>2D-SVT-PROGRAMMES CYCLES 3/4 - TUAMOTU</t>
  </si>
  <si>
    <t>2D-SVT-S APPROPRIER LES PROGRAMMES DE SCIENCES ET SVT AUX CYCLES 3 ET 4 - TUAMOTU</t>
  </si>
  <si>
    <t>2D-SVT-PROGRAMMES CYCLES 3/4 - AUSTRALES</t>
  </si>
  <si>
    <t>2D-SVT-S APPROPRIER LES PROGRAMMES DE SCIENCES ET SVT AUX CYCLES 3 ET 4 - AUSTRALES</t>
  </si>
  <si>
    <t>2D-SVT-PROGRAMMES CYCLES 3/4 - ISLV</t>
  </si>
  <si>
    <t>2D-SVT-S APPROPRIER LES PROGRAMMES DE SCIENCES ET SVT AUX CYCLES 3 ET 4 - ISLV</t>
  </si>
  <si>
    <t xml:space="preserve">2D-SVT-GROUPES DE PRODUCTION DE RESSOURCES CYCLE </t>
  </si>
  <si>
    <t>2D-SVT-GROUPES DE PRODUCTION DE RESSOURCES CYCLE 4</t>
  </si>
  <si>
    <t>26A0410283</t>
  </si>
  <si>
    <t>2D-SVT-GT PRODUCTION DE RESSOURCES CONTEXTUALISEE</t>
  </si>
  <si>
    <t>2D-SVT-GT PRODUIRE DES RESSOURCES CONTEXTUALISEES POUR ACCOMPAGNER LES PROGRAMMES DE SVT</t>
  </si>
  <si>
    <t>2D-SVT- PRODUCTION RESSOURCES COLLEGE LYCEE</t>
  </si>
  <si>
    <t>2D-SVT-PRODUIRE DES RESSOURCES SVT CONTEXTUALISEES DU COLLEGE AU LYCEE</t>
  </si>
  <si>
    <t>2D-SVT-RETEX DIFFERENCIATION</t>
  </si>
  <si>
    <t>2D-SVT-RETOUR D EXPERIENCE SUR LA DIFFERENCIATION PEDAGOGIQUE</t>
  </si>
  <si>
    <t>26A0410284</t>
  </si>
  <si>
    <t xml:space="preserve">2D-SVT-EVALUATION ET DIFFERENCIATION </t>
  </si>
  <si>
    <t>2D-SVT-DIFFERENCIATION PEDAGOGIQUE : EVALUATION, FEEDBACKS ET REGULATION</t>
  </si>
  <si>
    <t>2D-SVT-EVALUATION FEEDBACK REGULATION</t>
  </si>
  <si>
    <t>2D-SVT-EVALUATION FORMATIVE, FEEDBACK ET REGULATION DES APPRENTISSAGES</t>
  </si>
  <si>
    <t>2D-SVT-RETEX EVALUATION FEEDBACK</t>
  </si>
  <si>
    <t>2D-SVT-RETOUR D EXPERIENCE SUR L EVALUATION, LES FEEDBACK ET LA DIFFERENCIATION</t>
  </si>
  <si>
    <t>26A0410285</t>
  </si>
  <si>
    <t>2D-SVT-OLYMPIADES DE BIOLOGIE ET DE GEOSCIENCES</t>
  </si>
  <si>
    <t>2D-TECH-TECHNOLOGIE - REGROUPEMENT DE RENTREE</t>
  </si>
  <si>
    <t>2D-TECH-TECHNOLOGIE - REGROUPEMENT DE RENTREE - PRESENTIEL</t>
  </si>
  <si>
    <t>26A0410286</t>
  </si>
  <si>
    <t>2D-TECH -TECHNOLOGIE - REGROUPEMENT DE RENTREE</t>
  </si>
  <si>
    <t>2D-TECH -TECHNOLOGIE - REGROUPEMENT DE RENTREE - distanciel</t>
  </si>
  <si>
    <t>26A0410287</t>
  </si>
  <si>
    <t>0D-TECH-CONCOURS CODAGE ROBOTIQUE RAIATEA</t>
  </si>
  <si>
    <t>26A0410288</t>
  </si>
  <si>
    <t>0D-TECH-LES SCIENCES A L ECOLE -TECHNOLOGIE - ISL</t>
  </si>
  <si>
    <t>0D-TECH-LES SCIENCES A L ECOLE -TECHNOLOGIE - ISLV</t>
  </si>
  <si>
    <t>0D-TECH-CONCOURS CODAGE ROBOTIQUE - TAHITI</t>
  </si>
  <si>
    <t>26A0410289</t>
  </si>
  <si>
    <t>1D-C07-FCBFC-CLASSE DEHORS-T1</t>
  </si>
  <si>
    <t>1D-C07-FORMATION CONTINUE AVEC BFC-CLASSE DEHORS-TEMPS 1</t>
  </si>
  <si>
    <t>26A0410290</t>
  </si>
  <si>
    <t>1D-C07-FCBFC-CLASSE DEHORS</t>
  </si>
  <si>
    <t>1D-C07-FORMATION CONTINUE AVEC BFC-CLASSE DEHORS</t>
  </si>
  <si>
    <t>1D-C07-FCBFC-CLASSE DEHORS-T2</t>
  </si>
  <si>
    <t>1D-C07-FORMATION CONTINUE AVEC BFC-CLASSE DEHORS-TEMPS 2</t>
  </si>
  <si>
    <t>1D-C07-FCBFC-CLASSE DEHORS-T3</t>
  </si>
  <si>
    <t>1D-C07-FORMATION CONTINUE AVEC BFC-CLASSE DEHORS-TEMPS 3</t>
  </si>
  <si>
    <t>2D-MUS-TRANSVERSALITE ET FONDAMENTAUX</t>
  </si>
  <si>
    <t>2D-MUS-TRANSVERSALITE ET FONDAMENTAUX Contribution de l enseignement de la musique aux apprentissages fondamentaux</t>
  </si>
  <si>
    <t>26A0410291</t>
  </si>
  <si>
    <t>26A0410292</t>
  </si>
  <si>
    <t xml:space="preserve">1E02      </t>
  </si>
  <si>
    <t>ENGAGEMENT, CITOYENNETE, DEMOCRATIE SCOLAIRE</t>
  </si>
  <si>
    <t>1D-ORS-DFCI-RESSOURCEMENT DES BFC</t>
  </si>
  <si>
    <t>1D-ORS-DFCI-RESSOURCEMENT DES BRIGADIERS DE FORMATION CONTINUE</t>
  </si>
  <si>
    <t>26A0410293</t>
  </si>
  <si>
    <t>1D-DFCI-RESSOURCEMENT DES BFC</t>
  </si>
  <si>
    <t>1D-DFCI-RESSOURCEMENT DES BRIGADIERS DE FORMATION CONTINUE</t>
  </si>
  <si>
    <t>1D-DFCI-RENTREE DES BFC</t>
  </si>
  <si>
    <t>1D-DFCI-RENTREE DES BRIGADIERS DE FORMATION CONTINUE</t>
  </si>
  <si>
    <t>0D-DFCI-ACCULTURATION INNOVATION PEDAGOGIQUE-PRES</t>
  </si>
  <si>
    <t>0D-DFCI-ACCULTURATION A L INNOVATION PEDAGOGIQUE-EN PRESENTIEL</t>
  </si>
  <si>
    <t>26A0410294</t>
  </si>
  <si>
    <t>0D-DFCI-ACCULTURATION INNOVATION PEDAGOGIQUE-DIST</t>
  </si>
  <si>
    <t>0D-DFCI-ACCULTURATION A L INNOVATION PEDAGOGIQUE-A DISTANCE</t>
  </si>
  <si>
    <t>26A0410295</t>
  </si>
  <si>
    <t>26A0410296</t>
  </si>
  <si>
    <t>0D-DFCI-JOURNEE DE L INNOVATION PEDAGOGIQUE EI FIRI NAPE</t>
  </si>
  <si>
    <t>1D-C10-PARCOURS SENSORIELS T1</t>
  </si>
  <si>
    <t>26A0410297</t>
  </si>
  <si>
    <t>1D-C10-PARCOURS SENSORIELS</t>
  </si>
  <si>
    <t>1D-C10-PARCOURS SENSORIELS T2</t>
  </si>
  <si>
    <t>1D-C10-PARCOURS SENSORIELS T3</t>
  </si>
  <si>
    <t>1D-C10-PARCOURS SENSORIELS T4</t>
  </si>
  <si>
    <t>1D-C10-PARCOURS SENSORIELS T5</t>
  </si>
  <si>
    <t>26A0410298</t>
  </si>
  <si>
    <t>5D03</t>
  </si>
  <si>
    <t>PARCOURS DES ACTEURS DE LA COMMUNAUTE RH</t>
  </si>
  <si>
    <t>26A0410299</t>
  </si>
  <si>
    <t>ATSS-RESSOURCES HUMAINES DE PROXIMITE</t>
  </si>
  <si>
    <t>1D-C02-PLAN REO C3 RAIATEA TAPUTAPUATEA</t>
  </si>
  <si>
    <t>1D-C02-PLAN REO C3 RAIATEA TAPUTAPUATEA: CONCEPTION DE SEANCE ET D OUTIL POUR TA U PUTA REO</t>
  </si>
  <si>
    <t>26A0410300</t>
  </si>
  <si>
    <t xml:space="preserve">1D-C02-PLAN REO C3 RAIATEA TAPUTAPUATEA: CONCEPTION DE SEANCE ET D OUTIL POUR TA U PUTA REO </t>
  </si>
  <si>
    <t>1D-C02-PLAN REO C3 HUAHINE</t>
  </si>
  <si>
    <t>1D-C02-PLAN REO C3 HUAHINE: CONCEPTION DE SEANCE ET D OUTIL POUR TA U PUTA REO</t>
  </si>
  <si>
    <t>26A0410301</t>
  </si>
  <si>
    <t xml:space="preserve">1D-C02-PLAN REO C3 HUAHINE: CONCEPTION DE SEANCE ET D OUTIL POUR TA U PUTA REO </t>
  </si>
  <si>
    <t>1D-C02-PLAN REO C3 RAIATEA TUMARAA UTUROA</t>
  </si>
  <si>
    <t>1D-C02-PLAN REO C3 RAIATEA TUMARAA UTUROA: CONCEPTION DE SEANCE ET D OUTIL POUR TA U PUTA REO</t>
  </si>
  <si>
    <t>26A0410302</t>
  </si>
  <si>
    <t xml:space="preserve">1D-C02-PLAN REO C3 RAIATEA TUMARAA UTUROA: CONCEPTION DE SEANCE ET D OUTIL POUR TA U PUTA REO </t>
  </si>
  <si>
    <t>26A0410303</t>
  </si>
  <si>
    <t>1D-C02-ENSEIGNER AVEC LE NUMERIQUE - HUAHINE</t>
  </si>
  <si>
    <t>1D-C02-ENSEIGNER AVEC LE NUMERIQUE - HUAHINE USAGES PEDAGOGIQUES</t>
  </si>
  <si>
    <t>26A0410304</t>
  </si>
  <si>
    <t xml:space="preserve">1D-C02-ENSEIGNER AVEC LE NUMERIQUE - HUAHINE </t>
  </si>
  <si>
    <t>1D-C02-ENSEIGNER AVEC LE NUMERIQUE - HUAHINE ESPACE NUMERIQUE DE TRAVAIL ET INTELLIGENCE ARTIFICIELLE AU SERVICE DES APPRENTISSAGES</t>
  </si>
  <si>
    <t>1D-C02-ENSEIGNER AVEC LE NUMERIQUE - RAIATEA</t>
  </si>
  <si>
    <t>1D-C02-ENSEIGNER AVEC LE NUMERIQUE - RAIATEA USAGES PEDAGOGIQUES</t>
  </si>
  <si>
    <t>26A0410305</t>
  </si>
  <si>
    <t>1D-C02-ENSEIGNER AVEC LE NUMERIQUE - RAIATEA ESPACE NUMERIQUE DE TRAVAIL ET INTELLIGENCE ARTIFICIELLE AU SERVICE DES APPRENTISSAGES</t>
  </si>
  <si>
    <t>1D-C03-FORMATION DIRECTEURS FAAA REP+</t>
  </si>
  <si>
    <t>26A0410306</t>
  </si>
  <si>
    <t>FPPF-AEESH ANALYSE PRATIQUES PROF MARQUISES</t>
  </si>
  <si>
    <t>26A0410307</t>
  </si>
  <si>
    <t>FPPF-AEESH ANALYSE PRATIQUES PROF TUAMOTU</t>
  </si>
  <si>
    <t>FPPF-AEESH ANALYSE PRATIQUES PROF BORA-BORA</t>
  </si>
  <si>
    <t>FPPF-AEESH ANALYSE PRATIQUES PROF TAHITI MOOREA</t>
  </si>
  <si>
    <t>1D-ORS-C06-ACCOMPAGNEMENT DES DIRECTEURS</t>
  </si>
  <si>
    <t>26A0410308</t>
  </si>
  <si>
    <t>1D-ORS-C06-FORMATION DES DIRECTEURS</t>
  </si>
  <si>
    <t>1D-C06-ENS EXPLICITEMENT AVEC SINGAPOUR ET PIANO</t>
  </si>
  <si>
    <t>1D-C06-ENSEIGNER EXPLICITEMENT AVEC SINGAPOUR ET PIANO DU CP AU CE1</t>
  </si>
  <si>
    <t>26A0410309</t>
  </si>
  <si>
    <t>1D-C06-FORMATION CYCLE 2 ECOLES ISOLEES (HORS REP</t>
  </si>
  <si>
    <t>1D-C06-FORMATION CYCLE 2 ECOLES ISOLEES (HORS REP)</t>
  </si>
  <si>
    <t>1D-C02-PLAN REO C3 BORA</t>
  </si>
  <si>
    <t>1D-C02-PLAN REO C3 BORA: CONCEPTION DE SEANCE ET D OUTIL POUR TA U PUTA REO</t>
  </si>
  <si>
    <t>26A0410310</t>
  </si>
  <si>
    <t xml:space="preserve">1D-C02-PLAN REO C3 BORA: CONCEPTION DE SEANCE ET D OUTIL POUR TA U PUTA REO </t>
  </si>
  <si>
    <t>1D-C02-STAGE SECTORIEL OPOA/TIVA/PUOHINE</t>
  </si>
  <si>
    <t>1D-C02-STAGE SECTORIEL OPOA/TIVA/PUOHINE: FORMER ET OUTILLER LES ENSEIGNANTS ISSUS DES ECOLES A PARITE HORAIRE EN LANGUES POLYNESIENNES</t>
  </si>
  <si>
    <t>26A0410311</t>
  </si>
  <si>
    <t xml:space="preserve">1D-C02-STAGE SECTORIEL OPOA/TIVA/PUOHINE </t>
  </si>
  <si>
    <t>1D-C02-ENSEIGNER AVEC LE NUMERIQUE - BORA BORA</t>
  </si>
  <si>
    <t>1D-C02-ENSEIGNER AVEC LE NUMERIQUE - BORA BORA USAGES PEDAGOGIQUES</t>
  </si>
  <si>
    <t>26A0410312</t>
  </si>
  <si>
    <t xml:space="preserve">1D-C02-ENSEIGNER AVEC LE NUMERIQUE - BORA BORA </t>
  </si>
  <si>
    <t>1D-C02-ENSEIGNER AVEC LE NUMERIQUE - BORA BORA ESPACE NUMERIQUE DE TRAVAIL ET INTELLIGENCE ARTIFICIELLE AU SERVICE DES APPRENTISSAGES</t>
  </si>
  <si>
    <t>1D-C02-ENSEIGNER AVEC LE NUMERIQUE - TAHAA</t>
  </si>
  <si>
    <t>1D-C02-ENSEIGNER AVEC LE NUMERIQUE - TAHAA USAGES PEDAGOGIQUES</t>
  </si>
  <si>
    <t>26A0410313</t>
  </si>
  <si>
    <t>1D-C02-ENSEIGNER AVEC LE NUMERIQUE - TAHA ESPACE NUMERIQUE DE TRAVAIL ET INTELLIGENCE ARTIFICIELLE AU SERVICE DES APPRENTISSAGES</t>
  </si>
  <si>
    <t>1D-C02-RESIDENCE PEDAGOGIQUE-MAUPITI</t>
  </si>
  <si>
    <t>1D-C02-RESIDENCE PEDAGOGIQUE-MAUPITI - ACCOMPAGNEMENT EQUIPE PEDAGOGIQUE</t>
  </si>
  <si>
    <t>26A0410314</t>
  </si>
  <si>
    <t>1D-C02-RESIDENCE PEDAGOGIQUE MAUPITI</t>
  </si>
  <si>
    <t>1D-C02-RESIDENCE PEDAGOGIQUE MAUPITI - ACCOMPAGNEMENT EQUIPE PEDAGOGIQUE</t>
  </si>
  <si>
    <t>1D-C02-RESIDENCE PEDAGOGIQUE FAANUI</t>
  </si>
  <si>
    <t>1D-C02-RESIDENCE PEDAGOGIQUE FAANUI - ACCOMPAGNEMENT EQUIPE PEDAGOGIQUE</t>
  </si>
  <si>
    <t>26A0410315</t>
  </si>
  <si>
    <t>1D-C02-RESIDENCE PEDAGOGIQUE MAEVA</t>
  </si>
  <si>
    <t>1D-C02-RESIDENCE PEDAGOGIQUE MAEVA - ACCOMPAGNEMENT EQUIPE PEDAGOGIQUE</t>
  </si>
  <si>
    <t>26A0410316</t>
  </si>
  <si>
    <t>1D-C02-RESIDENCE PEDAGOGIQUE MATIEROA</t>
  </si>
  <si>
    <t>1D-C02-RESIDENCE PEDAGOGIQUE MATIEROA - ACCOMPAGNEMENT EQUIPE PEDAGOGIQUE</t>
  </si>
  <si>
    <t>26A0410317</t>
  </si>
  <si>
    <t>1D-C02-RESIDENCE PEDAGOGIQUE MATIEROA- ACCOMPAGNEMENT EQUIPE PEDAGOGIQUE</t>
  </si>
  <si>
    <t>1D-C02-RESIDENCE PEDAGOGIQUE AVERA</t>
  </si>
  <si>
    <t>1D-C02-RESIDENCE PEDAGOGIQUE AVERA - ACCOMPAGNEMENT EQUIPE PEDAGOGIQUE</t>
  </si>
  <si>
    <t>26A0410318</t>
  </si>
  <si>
    <t>1D-ORS-C02-TAU PUTA REO TAHITI C2 C3 BORA</t>
  </si>
  <si>
    <t>1D-ORS-C02-TAU PUTA REO TAHITI C2 BORA: STRUCTURER L ENSEIGNEMENT DU TAHITIEN, PROFESSIONNALISER LES PRATIQUES DES ENSEIGNANTS ET LA MISE EN OEUVRE</t>
  </si>
  <si>
    <t>26A0410319</t>
  </si>
  <si>
    <t>1D-ORS-C02-TAU PUTA REO TAHITI C2 C3 BORA: STRUCTURER L ENSEIGNEMENT DU TAHITIEN, PROFESSIONNALISER LES PRATIQUES DES ENSEIGNANTS ET LA MISE EN OEUVRE</t>
  </si>
  <si>
    <t>1D-ORS-C02-TAU PUTA REO TAHITI C2 C3 RAIATEA</t>
  </si>
  <si>
    <t>1D-ORS-C02-TAU PUTA REOTAHITI C2C3 RAIATEA: STRUCTURER L ENSEIGNEMENT DU TAHITIEN PROFESSIONNALISER LES PRATIQUES DES ENSEIGNANTS ET LA MISE EN OEUVRE</t>
  </si>
  <si>
    <t>26A0410320</t>
  </si>
  <si>
    <t>1D-ORS-C02-TAU PUTA REO TAHITI C2 C3 RAIATEA: STRUCTURER L ENSEIGNEMENT DU TAHITIEN, PROFESSIONNALISER LES PRATIQUES DES ENSEIGNANTS ET MISE EN OEUVRE</t>
  </si>
  <si>
    <t>1D-ORS-C02-TAU PUTA REO TAHITI C2 C3 TAHAA</t>
  </si>
  <si>
    <t>1D-ORS-C02-TAU PUTA REO TAHITI C2C3 TAHAA: STRUCTURER L ENSEIGNEMENT DU TAHITIEN, PROFESSIONNALISER LES PRATIQUES DES ENSEIGNANTS ET LA MISE EN OEUVRE</t>
  </si>
  <si>
    <t>26A0410321</t>
  </si>
  <si>
    <t>1D-ORS-C02-TAU PUTA REO TAHITI C2 C3 MAUPITI</t>
  </si>
  <si>
    <t>1D-ORS-C02-TAUPUTA REOTAHITI C2C3 MAUPITI: STRUCTURER L ENSEIGNEMENT DU TAHITIEN, PROFESSIONNALISER LES PRATIQUES DES ENSEIGNANTS ET LA MISE EN OEUVRE</t>
  </si>
  <si>
    <t>26A0410322</t>
  </si>
  <si>
    <t>1D-ORS-C02-TAU PUTA REO TAHITI C2 C3 HUAHINE</t>
  </si>
  <si>
    <t>1D-ORS-C02-TAUPUTA REOTAHITI C2C3 HUAHINE: STRUCTURER L ENSEIGNEMENT DU TAHITIEN, PROFESSIONNALISER LES PRATIQUES DES ENSEIGNANTS ET LA MISE EN OEUVRE</t>
  </si>
  <si>
    <t>26A0410323</t>
  </si>
  <si>
    <t>1D-C02-PLAN REO C3 TAHAA</t>
  </si>
  <si>
    <t>1D-C02-PLAN REO C3 TAHAA: CONCEPTION DE SEANCE ET D OUTIL POUR TA U PUTA REO</t>
  </si>
  <si>
    <t>26A0410324</t>
  </si>
  <si>
    <t xml:space="preserve">1D-C02-PLAN REO C3 TAHAA: CONCEPTION DE SEANCE ET D OUTIL POUR TA U PUTA REO </t>
  </si>
  <si>
    <t>ATSS-CUISINER AVEC LES PRODUITS LOCAUX</t>
  </si>
  <si>
    <t>ATSS-FORMATION NUTRITION VALORISATION DES PRODUITS LOCAUX</t>
  </si>
  <si>
    <t>26A0410325</t>
  </si>
  <si>
    <t>ATSS-NUTRITION ET SANTE EN RESTAURATION SCOLAIRE -VALORISATION DES PRODUITS LOCAUX</t>
  </si>
  <si>
    <t>CUISINE-VALORISATION DES PRODUITS LOCAUX</t>
  </si>
  <si>
    <t>ATSS- LE GOUT DU LOCAL EN RESTAURATION COLLECTIVE</t>
  </si>
  <si>
    <t>ATSS- EDUCATION AU GOUT ET VALORISATION DES PRODUITS LOCAUX EN RESTAURATION COLLECTIVE</t>
  </si>
  <si>
    <t>26A0410326</t>
  </si>
  <si>
    <t>ATSS-TECHNIQUES DE CUISSON BASSE TEMPERATURE</t>
  </si>
  <si>
    <t>ATSS-TECHNIQUES DE CUISSON BASSE TEMPERATURE EN RESTAURATION COLLECTIVE SCOLAIRE</t>
  </si>
  <si>
    <t>ATSS- LUTTE CONTRE LE GASPILLAGE</t>
  </si>
  <si>
    <t>ATSS- LUTTE CONTRE LE GASPILLAGE EN RESTAURATION COLLECTIVE AVEC L OUTIL GASPITEST</t>
  </si>
  <si>
    <t>ATSS- GRATUITE EN RESTAURATION SCOLAIRE</t>
  </si>
  <si>
    <t>ATSS- INGENIERIE BUDGETAIRE ET GRATUITE EN RESTAURATION SCOLAIRE</t>
  </si>
  <si>
    <t>26A0410327</t>
  </si>
  <si>
    <t>ATSS-GRATUITE EN RESTAURATION SCOLAIRE</t>
  </si>
  <si>
    <t>ATSS-GESTION ADMINISTRATIVE ET BUDGETAIRE DE LA GRATUITE EN RESTAURATION SCOLAIRE</t>
  </si>
  <si>
    <t>GESTION FINANCIERE ET COMPTABLE</t>
  </si>
  <si>
    <t xml:space="preserve">5B03      </t>
  </si>
  <si>
    <t>RENFORCEMENT DE L'EXPERTISE BUDGETAIRE</t>
  </si>
  <si>
    <t>5D02</t>
  </si>
  <si>
    <t>PARCOURS AGENTS CHARGES DU BUDGET ET DES FINANCES</t>
  </si>
  <si>
    <t>ATSS-FORMATION PROTECTION DONNEES PERSONNELLES</t>
  </si>
  <si>
    <t>ATSS-FORMATION A LA PROTECTION DES DONNEES PERSONNELLES RGPD</t>
  </si>
  <si>
    <t>26A0410328</t>
  </si>
  <si>
    <t>ATSS-FPPF-PROTECTION DES DONNEES PERSONELLES RGPD</t>
  </si>
  <si>
    <t>ATSS-FPPF-PROTECTION DES DONNEES PERSONNELLES RGPD</t>
  </si>
  <si>
    <t>5G05</t>
  </si>
  <si>
    <t>CYBERSECURITE ET PROTECTION DES DONNEES</t>
  </si>
  <si>
    <t>ATSS- VEHICULE DE SERVICE ENTRETIEN MAINTENANCE</t>
  </si>
  <si>
    <t>ATSS- ENTRETIEN ET MAINTENANCE DES VEHICULES DE SERVICE NIVEAU 1</t>
  </si>
  <si>
    <t>26A0410329</t>
  </si>
  <si>
    <t>ATSS-FORMATION VEHICULE DE SERVICE ENTRETIEN ET MAINTENANCE  NIVEAU 1</t>
  </si>
  <si>
    <t>MAINTENANCE DES MATERIELS</t>
  </si>
  <si>
    <t>ATSS-ENTR-FORMATION SOUDURE ET TRAVAIL DU METAL</t>
  </si>
  <si>
    <t>ATSS-FORMATION AUX TECHNIQUES UTILISEES EN METALLERIE SOUDAGE</t>
  </si>
  <si>
    <t>26A0410330</t>
  </si>
  <si>
    <t>ATSS-SOUDURE ET TRAVAIL DU METAL</t>
  </si>
  <si>
    <t>ATSS-FORMATION EN MENUISERIE AGENCEMENT SERRURERI</t>
  </si>
  <si>
    <t>ATSS-FORMATION EN MENUISERIE AGENCEMENT SERRURERIE</t>
  </si>
  <si>
    <t>26A0410331</t>
  </si>
  <si>
    <t>ATSS-MENUISERIE AGENCEMENT SERRURERIE</t>
  </si>
  <si>
    <t>ATSS-ENTRETIEN ET MAINTENANCE EN PLOMBERIE NIVEAU</t>
  </si>
  <si>
    <t>ATSS-ENTRETIEN ET MAINTENANCE EN PLOMBERIE NIVEAU 1</t>
  </si>
  <si>
    <t>26A0410332</t>
  </si>
  <si>
    <t>ATSS-ENTRETIEN MAINTENANCE PLOMBERIE NIVEAU 1</t>
  </si>
  <si>
    <t>ATSS-ENTRETIEN ET MAINTENANCE PLOMBERIE NIVEAU 1</t>
  </si>
  <si>
    <t>ATSS-ENTR-PLOMBERIE ENTRETIEN MAINTENANCE NIV 2</t>
  </si>
  <si>
    <t>ATSS-ENTRETIEN ET MAINTENANCE EN PLOMBERIE NIVEAU 2</t>
  </si>
  <si>
    <t>26A0410333</t>
  </si>
  <si>
    <t>ATSS-ENTRETIEN MAINTENANCE PLOMBERIE NIVEAU 2</t>
  </si>
  <si>
    <t>ATSS-ENTRETIEN ET MAINTENANCE PLOMBERIE NIVEAU 2</t>
  </si>
  <si>
    <t>ATSS-ENTR-CHAMBRE FROIDE ENTRETIEN MAINTENANCE</t>
  </si>
  <si>
    <t>ATSS-ENTRETIEN ET MAINTENANCE  DES CHAMBRES FROIDES NIVEAU 1</t>
  </si>
  <si>
    <t>26A0410334</t>
  </si>
  <si>
    <t>ATSS-ENTRETIEN MAINTENANCE CHAMBRES FROIDES</t>
  </si>
  <si>
    <t>ATSS-ENTRETIEN MAINTENANCE  CHAMBRES FROIDES NIVEAU 1</t>
  </si>
  <si>
    <t>ATSS-ENTR-CLIMATISATION ENTRETIEN MAINTENANCE NIV</t>
  </si>
  <si>
    <t>ATSS-ENTRETIEN ET MAINTENANCE  DES SYSTEMES DE CLIMATISATION NIVEAU 1</t>
  </si>
  <si>
    <t>ATSS- AMENAGEMENT ET ENTRETIEN DES ESPACES VERTS ELAGAGE ET ABATTAGE</t>
  </si>
  <si>
    <t>26A0410335</t>
  </si>
  <si>
    <t>ATSS-AMENAGEMENT ENTRETIEN DES ESPACES VERTS</t>
  </si>
  <si>
    <t>ATSS-FONCTION SECRETAIRE GENERAL MODULE DEPENSES</t>
  </si>
  <si>
    <t>ATSS-FONCTION SECRETAIRE GENERAL DEPENSES</t>
  </si>
  <si>
    <t>26A0410336</t>
  </si>
  <si>
    <t>ATSS-FONCTION SECRETAIRE GENERAL</t>
  </si>
  <si>
    <t>ATSS-FONCTION SECRETAIRE GENERAL (NEO GESIOTNNAIRE)</t>
  </si>
  <si>
    <t>ATSS-FONCTION SECRETAIRE GENERAL MODULE BUDGET</t>
  </si>
  <si>
    <t>ATSS-FONCTION SECRETAIRE GENERAL MODULE RECETTES</t>
  </si>
  <si>
    <t>ATSS-PARCOURS OP@LE OPERATIONS FIN D EXERCICE</t>
  </si>
  <si>
    <t>26A0410337</t>
  </si>
  <si>
    <t>ATSS-PARCOURS OP@LE</t>
  </si>
  <si>
    <t>ATSS-PARCOURS OP@LE REGIE</t>
  </si>
  <si>
    <t>ATSS-ENTRETIEN MAINTENANCE DES GAZ ET COMBUSTIBLE</t>
  </si>
  <si>
    <t>ATSS-ENTRETIEN MAINTENANCE DES GAZ ET COMBUSTIBLES</t>
  </si>
  <si>
    <t>26A0410338</t>
  </si>
  <si>
    <t>ATSS-GAZ COMBUSTIBLES ENTRETIEN MAINTENANCE</t>
  </si>
  <si>
    <t>ATSS-HYG ET SECURITE EN RESTAURATION COLLECTIVE</t>
  </si>
  <si>
    <t>ATSS-FORMATION HYGIENE SECURITE EN RESTAURATION COLLECTIVE LA METHODE HACCP</t>
  </si>
  <si>
    <t>26A0410339</t>
  </si>
  <si>
    <t xml:space="preserve">ATSS-HYGIENE ET SECURITE EN RESTAURATION METHODE HACCP </t>
  </si>
  <si>
    <t>ATSS-GESTION LOGICIEL PRESTO NIVEAU 1</t>
  </si>
  <si>
    <t>ATSS-GESTION DE LA RESTAURATION AVEC LOGICIEL PRESTO NIVEAU 1 BON DE COMMANDE PAPIER</t>
  </si>
  <si>
    <t>26A0410340</t>
  </si>
  <si>
    <t>ATSS-GESTION LOGICIEL PRESTO - PARCOURS NIV 1/2</t>
  </si>
  <si>
    <t>ATSS-FORMATION GESTION DE LA RESTAURATION AVEC LOGICIEL PRESTO GESTION DES STOCKS ALIMENTAIRES NIV 1 ET NIV 2</t>
  </si>
  <si>
    <t>ATSS-GESTION LOGICIEL PRESTO-NIVEAU 2</t>
  </si>
  <si>
    <t>ATSS-GESTION DE LA RESTAURATION AVEC LOGICIEL PRESTO NIVEAU 2 BON DE COMMANDE NUMERIQUE</t>
  </si>
  <si>
    <t>ATSS- OPALE OUTIL DE PILOTAGE ET D ADMINISTRATION FINANCIERE EN ETABLISSEMENT SCOLAIRE</t>
  </si>
  <si>
    <t>26A0410341</t>
  </si>
  <si>
    <t>ATSS-FORMATION OPALE OUTIL DE PILOTAGE ET D ADMINISTRATION FINANCIER EN ETABLISSEMENT SCOLAIRE</t>
  </si>
  <si>
    <t>ATSS-INTELLIGENCE ARTIFICIELLE ENJEUX ET USAGES</t>
  </si>
  <si>
    <t>ATSS-FORMATION SUR L INTELLIGENCE ARTIFICIELLE MAITRISER LES ENJEUX ET USAGES</t>
  </si>
  <si>
    <t>26A0410342</t>
  </si>
  <si>
    <t xml:space="preserve">ATSS-FPPF-IA  ENJEUX ET USAGES </t>
  </si>
  <si>
    <t xml:space="preserve">ATSS-FPPF-ADMINISTRATION INTELLIGENCE ARTIFICIELLE ENJEUX ET USAGES </t>
  </si>
  <si>
    <t>26A0410343</t>
  </si>
  <si>
    <t>ATSS-FPPF-INITIATION A L  INFORMATIQUE</t>
  </si>
  <si>
    <t>ATSS-FPPF-INITIATION A L INFORMATIQUE -ORDINATEUR,ENVIRONNEMENT WINDOWS, INTERNET ,BUREAUTIQUE MULTIMEDIA</t>
  </si>
  <si>
    <t>ATSS-TABLEUR AVEC LE LOGICIEL EXCEL NIVEAU 2</t>
  </si>
  <si>
    <t>ATSS-BUREAUTIQUE FORMATION TABLEUR AVEC LE LOGICIEL EXCEL NIVEAU 2</t>
  </si>
  <si>
    <t>26A0410344</t>
  </si>
  <si>
    <t>ATSS-FPPF-BUREAUTIQUE TABLEUR EXCEL</t>
  </si>
  <si>
    <t xml:space="preserve">ATSS-FPPF-BUREAUTIQUE TABLEUR AVEC LE LOGICIEL EXCEL </t>
  </si>
  <si>
    <t>ATSS-TABLEUR AVEC LE LOGICIEL EXCEL NIVEAU 1</t>
  </si>
  <si>
    <t>ATSS-BUREAUTIQUE FORMATION TABLEUR AVEC LE LOGICIEL EXCEL NIVEAU 1</t>
  </si>
  <si>
    <t xml:space="preserve">ATSS-MANAG-GESTION DES EQUIPES COMMUNIQUER UNITE </t>
  </si>
  <si>
    <t>ATSS-COMMUNIQUER POUR FAVORISER LA GESTION DES EQUIPES PARCOURS 1</t>
  </si>
  <si>
    <t>26A0410345</t>
  </si>
  <si>
    <t>ATSS-FPPF-MANAGEMENT ET ENCADREMENT D EQUIPES</t>
  </si>
  <si>
    <t>ATSS-FPPF-MANAGEMENT ET ENCADREMENT D EQUIPES: STRATEGIES DE COMMUNICATION</t>
  </si>
  <si>
    <t>5C01</t>
  </si>
  <si>
    <t>MANAGEMENT CONDUITE DU CHANGEMENT DIALOGUE SOCIAL</t>
  </si>
  <si>
    <t xml:space="preserve">ATSS-MANAGEMENT D EQUIPE PREPARER CONDUIRE UNITE </t>
  </si>
  <si>
    <t>ATSS- PREPARER ET CONDUIRE UNE REUNION D EQUIPE PARCOURS 2</t>
  </si>
  <si>
    <t>26A0410346</t>
  </si>
  <si>
    <t xml:space="preserve">ATSS-FPPF- PREVENTION ET GESTION DE CRISE EN MILIEU SCOLAIRE </t>
  </si>
  <si>
    <t>0D-PSC-DEVENIR CITOYEN SAUVETEUR</t>
  </si>
  <si>
    <t>0D-PSC-DEVENIR CITOYEN SAUVETEUR : FORMATION AUX PREMIERS SECOURS CITOYEN</t>
  </si>
  <si>
    <t>26A0410347</t>
  </si>
  <si>
    <t xml:space="preserve">0D-PSC-DEVENIR CITOYEN SAUVETEUR : FORMATION AUX PREMIERS SECOURS CITOYEN </t>
  </si>
  <si>
    <t>0D-DFCI-INTEGRER LES CPS A L ECOLE</t>
  </si>
  <si>
    <t>26A0410348</t>
  </si>
  <si>
    <t>FONCTION D'AIDE, SOUTIEN, CONSEIL AUX ELEVES</t>
  </si>
  <si>
    <t>FPPF-FORMATION SUR LA COMMUNICATION NON VIOLENTE</t>
  </si>
  <si>
    <t>ATSS-FPPF-FORMATION SUR LA COMMUNICATION NON VIOLENTE</t>
  </si>
  <si>
    <t>26A0410349</t>
  </si>
  <si>
    <t>ATSS-FPPF-FORMATION SUR COMMUNICATION NON VIOLENT</t>
  </si>
  <si>
    <t>ATSS-FPPF-FORMATION LES BASES DE LA COMMUNICATION NON VIOLENTE</t>
  </si>
  <si>
    <t>1D-C11-ENSEIGNER PAR LE SENS - ECOLE EFFICACE</t>
  </si>
  <si>
    <t>1D-C11-ENSEIGNER PAR LE SENS POUR UNE ECOLE EFFICACE : APPRENTISSAGES FONDAMENTAUX, COMPORTEMENTS, GUIDAGE ET CLIMAT SCOLAIRE</t>
  </si>
  <si>
    <t>26A0410350</t>
  </si>
  <si>
    <t>26A0410351</t>
  </si>
  <si>
    <t>FPPF-MEP-DEVELOPPEMENT PRATIQUES PROFESSIONNELLES</t>
  </si>
  <si>
    <t xml:space="preserve">FPPF-MEP-DEVELOPPEMENT DES PRATIQUES PROFESSIONNELLES DEMARCHE DE PROJET INTEGRANT LA LIAISON EG/EP </t>
  </si>
  <si>
    <t>0D-DFCI-SEMINAIRE PERSONNELS D ENCADREMENT 1</t>
  </si>
  <si>
    <t>26A0410352</t>
  </si>
  <si>
    <t>0D-DFCI-SEMINAIRES PERSONNELS EDUCATION</t>
  </si>
  <si>
    <t>0D-DFCI-SEMINAIRES PERSONNELS EDUCATION EN POLYNESIE FRANCAISE</t>
  </si>
  <si>
    <t xml:space="preserve">ADAPTATION AUX CONTEXTES ET ECOSYSTEMES LOCAUX </t>
  </si>
  <si>
    <t>0D-DFCI-SEMINAIRE PERSONNELS D ENCADREMENT 2</t>
  </si>
  <si>
    <t>0D-DFCI-SEMINAIRE PERSONNELS IATSS 1</t>
  </si>
  <si>
    <t>0D-DFCI-SEMINAIRE PERSONNELS IATSS 2</t>
  </si>
  <si>
    <t>0D-DFCI-SEMINAIRE</t>
  </si>
  <si>
    <t>ATSS-NOTION DE MANAGEMENT ENJEUX ET TECHNIQUES</t>
  </si>
  <si>
    <t>26A0410353</t>
  </si>
  <si>
    <t>ATSS-FPPF-MANAGEMENT D EQUIPES ENJEUX TECHNIQUES</t>
  </si>
  <si>
    <t>ATSS-FPPF-MANAGEMENT D EQUIPE ENJEUX ET TECHNIQUES</t>
  </si>
  <si>
    <t>MANAGEMENT ET CONDUITE DU CHANGEMENT</t>
  </si>
  <si>
    <t>2D-NUM-COMMUNIQUER EFFICACEMENT AVEC L ENT</t>
  </si>
  <si>
    <t>2D-NUM-COMMUNIQUER EFFICACEMENT AVEC L ENT NATIRUA : STRUCTURE, DIFFUSER ET REGULER LES ECHANGES AVEC LES ELEVES, FAMILLES ET EQUIPE EDUCATIVE</t>
  </si>
  <si>
    <t>26A0410354</t>
  </si>
  <si>
    <t>2D-NUM-COMMUNIQUER EFFICACEMENT AVEC L ENT NATIRUA : STRUCTURER, DIFFUSER ET REGULER LES ECHANGES AVEC LES ELEVES, FAMILLES ET EQUIPES EDUCATIVES</t>
  </si>
  <si>
    <t>0D-DFCI-LES RELAIS DE L INNOVATION SUR LE TERRAIN</t>
  </si>
  <si>
    <t>26A0410355</t>
  </si>
  <si>
    <t>1D-C10-EVAR A L ECOLE : ENJEUX ET MISE EN OEUVRE</t>
  </si>
  <si>
    <t>1D-C10-EVAR A L ECOLE: APPROPRIATION DU PROGRAMME NATIONAL CYCLE 1 AU CYCLE 3, GESTION DES CONTESTATIONS DES FAMILLES ET PARTENAIRES</t>
  </si>
  <si>
    <t>26A0410356</t>
  </si>
  <si>
    <t>1D-C10-EVAR A L ECOLE : APPREHENDER LES ENJEUX, S APPROPRIER LE PROGRAMME NATIONAL DU CYCLE 1 AU CYCLE 3, SAVOIR REAGIR FACE AUX CONTESTATIONS</t>
  </si>
  <si>
    <t xml:space="preserve">7A14      </t>
  </si>
  <si>
    <t>EVAR PREMIER DEGRE</t>
  </si>
  <si>
    <t>1D-C10-M1-APPROCHE POSITIVE ET PROMOTION SANTE</t>
  </si>
  <si>
    <t>1D-C10-M1-EVAR : APPROCHE POSITIVE DE LA SANTE ET DEVELOPPEMENT DES COMPETENCES PSYCHO SOCIALES (CPS) DES ELEVES</t>
  </si>
  <si>
    <t>26A0410357</t>
  </si>
  <si>
    <t>1D-C10-PROMOUVOIR LA SANTE DES JEUNES : EVAR</t>
  </si>
  <si>
    <t>1D-C10-M2-LES CPS DANS LE PROGRAMME EVAR</t>
  </si>
  <si>
    <t>1D-C10-M2-EVAR : LES COMPETENCES PSYCHO SOCIALES DANS LE PROGRAMME EVAR</t>
  </si>
  <si>
    <t>1D-C10-M3-LES CPS-CADRE CONCEPTUEL NOMENCLATURE</t>
  </si>
  <si>
    <t>1D-C10-M3-EVAR : COMPETENCES PSYCHO SOCIALES-CANDRE CONCEPTUEL ET NOMENCLATURE</t>
  </si>
  <si>
    <t>1D-C10-M4-LE DEVELOPPEMENT DES CPS DES ELEVES</t>
  </si>
  <si>
    <t>1D-C10-M4-EVAR : DEVELOPPER LES COMPETENCES PSYCHO SOCIALES DES ELEVES</t>
  </si>
  <si>
    <t>1D-C10-M5-POSTURE ENSEIGNANT EN LIEN AVEC LES CPS</t>
  </si>
  <si>
    <t>1D-C10-M5-EVAR : LA POSTURE DE L ENSEIGNANT EN LIEN AVEC LES COMPETENCES PSYCHOSOCIALES</t>
  </si>
  <si>
    <t>0D-FPGC-FORMATION CONTINUE F2 F3-NOV 2026</t>
  </si>
  <si>
    <t>26A0410358</t>
  </si>
  <si>
    <t>0D-FPGC-PREVENTION ET GESTION DE CRISE FC F2 F3</t>
  </si>
  <si>
    <t>0D-FPGC-PREVENTION ET GESTION DE CRISE FORMATION CONTINUE F2 F3-INTERDEGRE</t>
  </si>
  <si>
    <t>0D-FPGC-FORMATION CONTINUE F2 F3-FEV 2027</t>
  </si>
  <si>
    <t>2D-FPGC-PREVENTION ET GESTION DE CRISE F1-NOV 202</t>
  </si>
  <si>
    <t>2D-FPGC-PREVENTION ET GESTION DE CRISE F1-2ND DEGRE-NOV 2026</t>
  </si>
  <si>
    <t>26A0410359</t>
  </si>
  <si>
    <t>2D-FPGC-PREVENTION ET GESTION DE CRISE F1</t>
  </si>
  <si>
    <t>2D-FPGC-PREVENTION ET GESTION DE CRISE F1-2ND DEGRE</t>
  </si>
  <si>
    <t>0D-FPGC-PREVENTION ET GESTION DE CRISE FC F1</t>
  </si>
  <si>
    <t>26A0410360</t>
  </si>
  <si>
    <t>0D-FPGC-PREVENTION ET GESTION DE CRISE FORMATION CONTINUE F1-INTERDEGRE</t>
  </si>
  <si>
    <t>0D-MUS-PLACE DU CORPS EN EDUCATION MUSICALE ET CHANT CHORAL</t>
  </si>
  <si>
    <t>26A0410361</t>
  </si>
  <si>
    <t>PERSEVERANCE SCOLAIRE</t>
  </si>
  <si>
    <t xml:space="preserve">2D02      </t>
  </si>
  <si>
    <t>2D-STI- DYNAMIQUE DU GROUPE</t>
  </si>
  <si>
    <t>26A0410362</t>
  </si>
  <si>
    <t>2D-STI-DEUX MODULES AFIN DE TRAVAILLER AUTOUR DES GESTES PROFESSIONNELS ET DE L EVALUATION EN STI</t>
  </si>
  <si>
    <t>0D-MUS - DECOUVERTE ET INITIATION AUX INSTRUMENTS POLYNESIENS ET AU HIMENE ACCOMPAGNEMENT ET OUTILS POUR CONCEVOIR DES SEQUENCES- PERCEVOIR/PRODUIRE</t>
  </si>
  <si>
    <t>26A0410363</t>
  </si>
  <si>
    <t xml:space="preserve">0D-MUS-DECOUVERTE ET INITIATION AUX INSTRUMENTS POLYNESIENS ET AU HIMENE ACCOMPAGNEMENT ET OUTILS POUR CONCEVOIR DES SEQUENCES - PERCEVOIR /PRODUIRE </t>
  </si>
  <si>
    <t>ATSS-FPPF-FORMATION COMPETENCES PSYCHOSOCIALES</t>
  </si>
  <si>
    <t>26A0410364</t>
  </si>
  <si>
    <t xml:space="preserve">ATSS-FPPF-FORMATION COMPETENCES PSYCHOSOCIALES </t>
  </si>
  <si>
    <t>COMPETENCES PSYCHOSOCIALES</t>
  </si>
  <si>
    <t>2D-PLURI-INTEGRER LES CPS DANS SON ENSEIGNEMENT</t>
  </si>
  <si>
    <t>2D-PLURI-INTEGRER ET METTRE EN PRATIQUE LES CPS DANS SON ENSEIGNEMENT</t>
  </si>
  <si>
    <t>26A0410365</t>
  </si>
  <si>
    <t>2D-STVST-REPERER ECOUTER ORIENTER EN SANTE MENTAL</t>
  </si>
  <si>
    <t>2D-STVST- REPERER ECOUTER ORIENTER EN SANTE MENTALE identifier les signes de souffrance psychique chez les eleves, adopter une posture adaptee .</t>
  </si>
  <si>
    <t>26A0410366</t>
  </si>
  <si>
    <t>2D-STVST- PSSM- PREMIERS SECOURS EN SANTE MENTALE</t>
  </si>
  <si>
    <t>2D-STVST-FORMATION PSSM POUR PERMETTRE AUX ENSEIGNANTS DE MIEUX REPERER, COMPRENDRE ET ACCOMPAGNER LES ELEVES AVEC UNE SOUFFRANCE PSYCHIQUE- SIGNES</t>
  </si>
  <si>
    <t>1D-ORS-C09-EDUCATION AUX MEDIAS ET A L INFORMATIO</t>
  </si>
  <si>
    <t>1D-ORS-C09-EMI-ESPRIT CRITIQUE, ANALYSER LES SOURCES, COMPRENDRE LES MECANISMES DE L INFORMATION ET ADOPTER DES USAGES REPSONSABLES</t>
  </si>
  <si>
    <t>26A0410367</t>
  </si>
  <si>
    <t>1D-ORS-C09-EDUCATION AUX MEDIAS ET A L INFORMATION</t>
  </si>
  <si>
    <t xml:space="preserve">EDUCATION AUX MEDIAS ET A L'INFORMATION </t>
  </si>
  <si>
    <t>1D-NUM-PARCOURS EMI</t>
  </si>
  <si>
    <t>26A0410368</t>
  </si>
  <si>
    <t>2D-DOC-REUNION DES PROS DOCS- BASSIN 4- PERIODE 2</t>
  </si>
  <si>
    <t>26A0410369</t>
  </si>
  <si>
    <t>2D-DOC-REUNION DES PROFESSEURS DOCUMENTALISTES DU BASSIN 4 EN PERIODE 2</t>
  </si>
  <si>
    <t>2D-DOC-REUNION DES PROS DOCS- BASSIN 5- PERIODE 2</t>
  </si>
  <si>
    <t>26A0410370</t>
  </si>
  <si>
    <t>26A0410371</t>
  </si>
  <si>
    <t>1D-C06-EDUCATION PRIORITAIRE PUKA PUKA</t>
  </si>
  <si>
    <t>1D-C06-EDUCATION PRIORITAIRE-ACCOMPAGNEMENT</t>
  </si>
  <si>
    <t>1D-C06-EDUCATION PRIORITAIRE-ACCOMPAGNEMENT DES EQUIPES</t>
  </si>
  <si>
    <t>1D-C07-FCBFC-REP+-PAPARA-T1</t>
  </si>
  <si>
    <t>26A0410372</t>
  </si>
  <si>
    <t>1D-C07-FCBFC-REP+-PAPARA</t>
  </si>
  <si>
    <t>1D-C07-FCBFC-REP+-PAPARA-T2</t>
  </si>
  <si>
    <t>1D-C07-FCBFC-REP+-PAPARA-T3</t>
  </si>
  <si>
    <t>1D-C07-FCBFC-REP+-EC-EXP-T1</t>
  </si>
  <si>
    <t>1D-C07-FCBFC-REP+-ECOLE EXPERIMENTALE T1</t>
  </si>
  <si>
    <t>26A0410373</t>
  </si>
  <si>
    <t>1D-C07-FCBFC-REP+-EC-EXP</t>
  </si>
  <si>
    <t>1D-C07-FCBFC-REP+-ECOLE EXPERIMENTALE</t>
  </si>
  <si>
    <t>ENSEIGNANT EDUCATION PRIORITAIRE</t>
  </si>
  <si>
    <t>1D-C07-FCBFC-REP+-EC-EXP-T2</t>
  </si>
  <si>
    <t>1D-C07-FCBFC-REP+-ECOLE EXPERIMENTALE T2</t>
  </si>
  <si>
    <t>1D-C07-FCBFC-REP+-EC-EXP-T3</t>
  </si>
  <si>
    <t>1D-C07-FCBFC-REP+-ECOLE EXPERIMENTALE T3</t>
  </si>
  <si>
    <t>1D-C07-FCBFC-REP+-EC-EXP-T4</t>
  </si>
  <si>
    <t>1D-C07-FCBFC-REP+-ECOLE EXPERIMENTALE T4</t>
  </si>
  <si>
    <t>1D-C07-FCBFC-REP+-EC-EXP-T5</t>
  </si>
  <si>
    <t>1D-C07-FCBFC-REP+-ECOLE EXPERIMENTALE T5</t>
  </si>
  <si>
    <t>1D-C03-COMPREHENSION ORALE ET ECRITE C1</t>
  </si>
  <si>
    <t>1D-C03-COMPREHENSION ORALE ET ECRITE CYCLE 1</t>
  </si>
  <si>
    <t>26A0410374</t>
  </si>
  <si>
    <t>1D-C03-COMPREHENSION ORALE ET ECRITE</t>
  </si>
  <si>
    <t>1D-C03-COMPREHENSION ORALE ET ECRITE C2C3</t>
  </si>
  <si>
    <t>1D-C03-COMPREHENSION ORALE ET ECRITE CYCLE 2 ET CYCLE 3</t>
  </si>
  <si>
    <t>1D-C03-COMPREHENSION ORALE ET ECRITE RETEX</t>
  </si>
  <si>
    <t>1D-C03-COMPREHENSION ORALE ET ECRITE RETOUR D EXPERIENCE</t>
  </si>
  <si>
    <t>1D-ORS-C03-CO EDUCATION</t>
  </si>
  <si>
    <t>1D-ORS-C03-CO EDUCATION LIAISONS</t>
  </si>
  <si>
    <t>26A0410375</t>
  </si>
  <si>
    <t xml:space="preserve">1D-ORS-C03-CO EDUCATION </t>
  </si>
  <si>
    <t>ENVIRONNEMENT GEOGRAPHIQUE, ECONOMIQUE, SOCIAL ET</t>
  </si>
  <si>
    <t>0D-C12-SEMINAIRE AUTISME</t>
  </si>
  <si>
    <t>0D-C12-SEMINAIRE AUTISME - EN PARTENARIAT AVEC ASSOCIATION ENTRE DEUX MONDES et  A+ AUTOREGULATION</t>
  </si>
  <si>
    <t>26A0410376</t>
  </si>
  <si>
    <t>26A0410377</t>
  </si>
  <si>
    <t>1D-ORS-C12-ELEVES A BESOINS EDUCATIFS PARTICULIERS - MODULE 2 - ELEVES AYANT DES TROUBLES SPECIFIQUES DU LANGAGE ET DES APPRENTISSAGES (TSLA) VISIO</t>
  </si>
  <si>
    <t>1D-ORS-C12-EPEB DIFF COMPORTEM VISIOFLASH - CI</t>
  </si>
  <si>
    <t>1D-ORS-C12-EPEB DIFFICULTES A EXPRESSION COMPORTEMENTALE VISIOFLASH - CI</t>
  </si>
  <si>
    <t>CAPPEI ET DECOUVERTE DES METIERS DE L ASH : COMPRENDRE LE CAPPEI ET L EDUCATION INCLUISVE</t>
  </si>
  <si>
    <t>26A0410378</t>
  </si>
  <si>
    <t>0D-C12-CAPPEI ET DECOUVERTE DES METIERS DE L ASH : S INFORMER SUR L EDUCATION INCLUSIVE ET S ENGAGER DANS LA FORMATION CAPPEI</t>
  </si>
  <si>
    <t>AEESH PARTENARIAT AVEC COORDO ULIS 1D</t>
  </si>
  <si>
    <t>26A0410379</t>
  </si>
  <si>
    <t xml:space="preserve">FPPF-AEESH PARTENARIAT AVEC COORDO ULIS 1D </t>
  </si>
  <si>
    <t xml:space="preserve">AEESH PARTENARIAT AVEC COORDO ULIS COLLABORATION AEESH-CO ET COORDONATEUR ULIS 1D </t>
  </si>
  <si>
    <t>1D-C12-SOUTIEN AUX ECOLES CONFRONTEES AUX DEC</t>
  </si>
  <si>
    <t>1D-C12-SOUTIEN AUX ECOLES CONFRONTEES AUX DIFFICULTES A EXPRESSION COMPORTEMENTALE RESISTANTES</t>
  </si>
  <si>
    <t>1D-C06-FORMATION ACCOMPAGNEMENT HANDICAP-HAO</t>
  </si>
  <si>
    <t>26A0410380</t>
  </si>
  <si>
    <t>1D-C06-DISPOSITIF INTERVENTION EBEP</t>
  </si>
  <si>
    <t>1D-C06-DISPOSITIF INTERVENTION EBEP DES TUAMOTU-GAMBIER</t>
  </si>
  <si>
    <t>1D-C06-ACCOMPAGNEMENT BEP-TAKAROA</t>
  </si>
  <si>
    <t>1D-C06-ACCOMPAGNEMENT BESOINS EDUCATIFS PARTICULIERS-TAKAROA</t>
  </si>
  <si>
    <t>1D-C06-ACCOMPAGNEMENT BEP-MANIHI</t>
  </si>
  <si>
    <t>1D-C06-ACCOMPAGNEMENT BESOINS EDUCATIFS PARTICULIERS-MANIHI</t>
  </si>
  <si>
    <t>1D-C06-ACCOMPAGNEMENT BEP-FAKARAVA</t>
  </si>
  <si>
    <t>1D-C06-ACCOMPAGNEMENT BESOINS EDUCATIFS PARTICULIERS-FAKARAVA</t>
  </si>
  <si>
    <t>1D-C06-FORMATION ACCOMPAGNEMENT HANDICAP-GAMBIER</t>
  </si>
  <si>
    <t>26A0410381</t>
  </si>
  <si>
    <t>FPPF-AEESH PARTENARIAT AVEC COORDO ULIS  2D</t>
  </si>
  <si>
    <t>AEESH PARTENARIAT AVEC COORDO ULIS COLLABORATION AEESH-CO ET COORDONATEUR ULIS 2D</t>
  </si>
  <si>
    <t>2D-LET-ACCOMPAGNER LES ELEVES A BESOINS PARTICULIERS EN FRANCAIS AU COLLEGE ET AU LYCEE</t>
  </si>
  <si>
    <t>26A0410382</t>
  </si>
  <si>
    <t xml:space="preserve">2D-LET-ACCOMPAGNER LES EBEP EN FRANCAIS </t>
  </si>
  <si>
    <t xml:space="preserve">1D02      </t>
  </si>
  <si>
    <t>LUTTE CONTRE LES DISCRIMINATIONS LIEES AU HANDICAP</t>
  </si>
  <si>
    <t xml:space="preserve">1D-C12-FORMATION INITIALE AEESH CONTRACTUELS CDD </t>
  </si>
  <si>
    <t>1D-C12-PRISE DE POSTE AEESH-ROLE,MISSION ET POSTURE FACE AUX ELEVES-OUTILS PROFESSIONNELS</t>
  </si>
  <si>
    <t>26A0410383</t>
  </si>
  <si>
    <t>1D-C12-FORMATION INITIALE AEESH CONTRACTUELS CDD</t>
  </si>
  <si>
    <t>1D-C12-ACCOMPAGNER LES PERSONNELS NOUVELLEMENT NOMMES SUR  LE TERRAIN-SOCLE DE CONNAISSANCES NECESSAIRES</t>
  </si>
  <si>
    <t>1D-C12-COMMUNICATION ET TRAVAIL EN EQUIPE : APPRENDRE A AVOIR UNE POSTURE PROFESSIONNELLE</t>
  </si>
  <si>
    <t>2D-STVST-CONFERENCES CPS ET BESOINS PARTICULIERS</t>
  </si>
  <si>
    <t>2D-STVST-CONFERENCES SUR LES COMPETENCES PSYCHOSOCIALES, LES EMOTIONS ET LES ELEVES A BESOINS PARTICULIERS</t>
  </si>
  <si>
    <t>26A0410384</t>
  </si>
  <si>
    <t>2D-STVST-CONFERENCES SUR LES COMPETENCES PSYCHOSOCIALES, LES EMOTIONS ET LES ELEVES A BESOINS PARTICULIER</t>
  </si>
  <si>
    <t>1D-C12-SUPERVISION UEEA - IIME</t>
  </si>
  <si>
    <t>26A0410385</t>
  </si>
  <si>
    <t>1D-C12-AUTOREGULATION ASH</t>
  </si>
  <si>
    <t>1D-C12-AUTOREGULATION AEESH - COORDO ULIS - ESI</t>
  </si>
  <si>
    <t>1D-C12- BRIDAGE D APPUI</t>
  </si>
  <si>
    <t>1D-C12- BRIDAGE D APPUI - FORMATION</t>
  </si>
  <si>
    <t>26A0410386</t>
  </si>
  <si>
    <t>1D-C12- APPUI AUX DIFFICULTES COMPORTEMENTALES</t>
  </si>
  <si>
    <t>1D-C12- APPUI AUX DIFFICULTES A EXPRESSION COMPORTEMENTALE</t>
  </si>
  <si>
    <t>1D-C12-ACCOMPAGNEMENT A LA PRISE DE POSTE</t>
  </si>
  <si>
    <t>26A0410387</t>
  </si>
  <si>
    <t>0D-C12-EXPERIMENTER LES PRATIQUES INCLUSIVES</t>
  </si>
  <si>
    <t>26A0410388</t>
  </si>
  <si>
    <t>1D-C12-GROUPE DE TRAVAIL ULIS</t>
  </si>
  <si>
    <t>26A0410389</t>
  </si>
  <si>
    <t>1D-C12-GROUPE DE TRAVAIL EDUCATION INCLUSIVE</t>
  </si>
  <si>
    <t>1D-C12-GROUPE DE TRAVAIL DASED</t>
  </si>
  <si>
    <t>GROUPE DE TRAVAIL REUNISSANT LES ENSEIGNANTS SPECIALISES DES DASED AUTOUR DES PRATIQUES INCLUSIVES ET DU COMPAGNONNAGE PROFESSIONNEL</t>
  </si>
  <si>
    <t>1D - C4 - ORS - GESTION DE CRISE - DIRECTEURS</t>
  </si>
  <si>
    <t>26A0410390</t>
  </si>
  <si>
    <t>1D - C4 - ORS - GESTION DE CRISE</t>
  </si>
  <si>
    <t xml:space="preserve">PREVENTION ET GESTION DE CRISE </t>
  </si>
  <si>
    <t>2D-NUM-FORMATION POUR DEVENIR REFERENT ENT NATIRUA: ACQUERIR LES COMPETENCES POUR ACCOMPAGNER L USAGE RESPONSABLE ET EFFICACE DU NUMERIQUE AVEC L ENT.</t>
  </si>
  <si>
    <t>26A0410391</t>
  </si>
  <si>
    <t>2D-NUM-FORMATION POUR DEVENIR REFERENT ENT NATIRUA: ACQUERIR LES COMPETENCES POUR ACCOMPAGNER L USAGE DU NUMERIQUE AVEC L ENT</t>
  </si>
  <si>
    <t>1D-NUM-ORS-DEVENIR REFERENT ENT NATITAHI</t>
  </si>
  <si>
    <t>1D-NUM-ORS-DEVENIR REFERENT ENT NATITAHI :  ACQUERIR LES COMPETENCES POUR ACCOMPAGNER L USAGE RESPONSABLE ET EFFICACE DU NUMERIQUE AVEC L ENT</t>
  </si>
  <si>
    <t>26A0410392</t>
  </si>
  <si>
    <t>1D-NUM-ORS-FORMATION POUR DEVENIR REFERENT ENT NATITAHI-ACQUERIR LES COMPETENCES POUR ACCOMPAGNER L USAGE DU NUMERIQUE AVEC L ENT</t>
  </si>
  <si>
    <t>0D-FOR-LA VIDEO EN FORMATION</t>
  </si>
  <si>
    <t>0D-FOR-UTILISATION ET EXPLOITATION DE LA VIDEO EN FORMATION</t>
  </si>
  <si>
    <t>26A0410393</t>
  </si>
  <si>
    <t>2D-LVE-FORMATION DE FORMATEURS</t>
  </si>
  <si>
    <t>26A0410394</t>
  </si>
  <si>
    <t>2D-FOR-FORMER ET ACCOMPAGNER LES TUTEURS INSPE</t>
  </si>
  <si>
    <t>26A0410395</t>
  </si>
  <si>
    <t>2D-FOR-FORMER ET ACCOMPAGNER LES TUTEURS</t>
  </si>
  <si>
    <t>2D-FOR-FORMER ET ACCOMPAGNER TUTEURS DE TERRAIN</t>
  </si>
  <si>
    <t>26A0410396</t>
  </si>
  <si>
    <t>26A0410397</t>
  </si>
  <si>
    <t>1D-NUM-REGROUPEMENT ERUN</t>
  </si>
  <si>
    <t>1D-NUM-REGROUPEMENT DES ERUN-SDN</t>
  </si>
  <si>
    <t>1D-C10-FORMATION DES FORMATEURS SESSION1</t>
  </si>
  <si>
    <t>26A0410398</t>
  </si>
  <si>
    <t>1D-C10-FORMATION DE FORMATEURS</t>
  </si>
  <si>
    <t>1D-C10-FORMATION DES FORMATEURS SESSION2</t>
  </si>
  <si>
    <t>2D-STVST-REGROUPEMEN DE FORMATEURS ET CMI DE STVS</t>
  </si>
  <si>
    <t>2D-STVST-REGROUPEMENT DE FORMATEURS ET CMI DE STVST</t>
  </si>
  <si>
    <t>26A0410399</t>
  </si>
  <si>
    <t>26A0410400</t>
  </si>
  <si>
    <t>2D-SVT- GROUPES DE PRODUCTION DE RESSOURCES EFN</t>
  </si>
  <si>
    <t>2D-SVT-GROUPES DE PRODUCTION DE RESSOURCES EFN EN STVST</t>
  </si>
  <si>
    <t>0D-PLURI- CERTIFICAT APTITUDE ENSEIGNEMENT AERO</t>
  </si>
  <si>
    <t>0D-PLURI- CERTIFICAT APTITUDE ENSEIGNEMENT AERONAUTIQUE-MAINTIEN DES COMPETENCES</t>
  </si>
  <si>
    <t>26A0410401</t>
  </si>
  <si>
    <t>0D-PLURI- CERTIFICAT D APTITUDE ENSEIGNEMENT AERONAUTIQUE - MAINTIEN DES COMPETENCES</t>
  </si>
  <si>
    <t>0D-PLURI- CAEA - AIDE A LA FORMATION AU CERTIFICAT D APTITUDE A L  ENSEIGNEMENT DE L AERONAUTIQUE</t>
  </si>
  <si>
    <t>26A0410402</t>
  </si>
  <si>
    <t>0D-PLURI- CERTIFICAT APTITUDE ENSEIGNEMENT AERONAUTIQUE-PREPARATION A LA CERTIFICATION</t>
  </si>
  <si>
    <t>1D-INSPE-FORMATION DES TUTEURS DE TERRAIN MAT 1D</t>
  </si>
  <si>
    <t>26A0410403</t>
  </si>
  <si>
    <t>0D-INSPE-POLYFOC VIDEO-FORMATION</t>
  </si>
  <si>
    <t>0D-INSPE- POLYFOC VIDEO-FORMATION</t>
  </si>
  <si>
    <t>26A0410404</t>
  </si>
  <si>
    <t>0D-HIG-GPE DE TRAVAIL ENSEIGNER LE FAIT NUCLEAIRE</t>
  </si>
  <si>
    <t>0D-HIG-GROUPE DE TRAVAIL INTERDEGRES PUBLIC ET PRIVE - ENSEIGNER LE FAIT NUCLEAIRE</t>
  </si>
  <si>
    <t>26A0410405</t>
  </si>
  <si>
    <t>0D-HIG-FIL-ENSEIGNER LE FAIT NUCLEAIRE</t>
  </si>
  <si>
    <t>0D-HIG-FIL- ANIMATION DE FORMATION D EQUIPES ETABLISSEMENTS OU D ECOLES OU DE CIRCONSCRIPTION SUR L ENSEIGNEMENT DU FAIT NUCLEAIRE</t>
  </si>
  <si>
    <t>ATSS-PREVENTION RISQUES TRAVAIL EN HAUTEUR V-U</t>
  </si>
  <si>
    <t>ATSS-FORMATION EN TRAVAIL EN HAUTEUR VERIFICATION ET UTILISATION D UN ECHAFAUDAGE ANNEXE 5 RECOMMANDATIONS R408</t>
  </si>
  <si>
    <t>26A0410406</t>
  </si>
  <si>
    <t>ATSS-FORMATION PREVENTION DES RISQUES LIES AU TRAVAIL EN HAUTEUR SUR ECHAFAUDAGE DE PIED RECOMMANDATIONS R408</t>
  </si>
  <si>
    <t>ATSS-PREVENTION RISQUES TRAVAIL HAUTEUR M-D-V-U</t>
  </si>
  <si>
    <t>ATSS-FORMATION TRAVAIL EN HAUTEUR MONTAGE DEMONTAGE VERIFICATION ET UTILISATION D UN ECHAFAUDAGE ANNEXES 3-4-5 RECOMMANDATIONS R408</t>
  </si>
  <si>
    <t>ATSS-RECYCLAGE HAB TRAVAIL EN HAUTEUR R408 MAC</t>
  </si>
  <si>
    <t>ATSS-FORMATION RECYCLAGE EN TRAVAIL EN HAUTEUR AVEC ECHAFAUDAGE RECOMMANDATIONS R408</t>
  </si>
  <si>
    <t>26A0410407</t>
  </si>
  <si>
    <t>ATSS-PREVENTION DES RISQUES LIES AU TRAVAIL EN HAUTEUR SUR ECHAFAUDAGE DE PIED RECOMMANDATIONS R408</t>
  </si>
  <si>
    <t>5E03</t>
  </si>
  <si>
    <t>INCLUSION DES AGENTS DANS LE CADRE PROFESSIONNEL</t>
  </si>
  <si>
    <t>1D-C10-LITTERATURE JEUNESSE ET INTERDISCIPLINARIT</t>
  </si>
  <si>
    <t>1D-C10-ACQUISITION DE METHODES ET MAITRISE DE STRATEGIES D APPRENTIISAGE EN LITTERATURE DE JEUNESSE, PORTE D ENTREE DE L INTERDISCIPLINARITE</t>
  </si>
  <si>
    <t>26A0410408</t>
  </si>
  <si>
    <t>0D-EPS-PARCOURS SANTE-APTITUDES PHYSIQUES ELEVES</t>
  </si>
  <si>
    <t>0D-EPS-PARCOURS SANTE-EVALUATION DES APTITUDES PHYSIQUES DES ELEVES</t>
  </si>
  <si>
    <t>26A0410409</t>
  </si>
  <si>
    <t>2D-LET-PRATIQUES COMMUNES CDI ET LETTRES</t>
  </si>
  <si>
    <t>2D-LET-DEVELOPPER DES PRATIQUES COMMUNES ENTRE PROFESSEURS DOCUMENTALISTES ET LETTRES</t>
  </si>
  <si>
    <t>26A0410410</t>
  </si>
  <si>
    <t>2D-LET- DEVELOPPER DES PRATIQUES COMMUNES ENTRE CDI ET ENSEIGNANTS EN LETTRES</t>
  </si>
  <si>
    <t>1D-C10-PARCOURS BIEN APPRENDRE POUR BIEN-ETRE T1</t>
  </si>
  <si>
    <t>26A0410411</t>
  </si>
  <si>
    <t>1D-C10-PARCOURS BIEN APPRENDRE POUR BIEN-ETRE</t>
  </si>
  <si>
    <t>1D-C10-PARCOURS BIEN APPRENDRE POUR BIEN-ETRE T2</t>
  </si>
  <si>
    <t>1D-C10-PARCOURS BIEN APPRENDRE POUR BIEN-ETRE T3</t>
  </si>
  <si>
    <t>2D-LET-GROUPE RESSOURCES LETTRES BIVALENT PLP</t>
  </si>
  <si>
    <t>2D-LET-GROUPE RESSOURCES ADAPTATION LETTRES BIVALENT PLP</t>
  </si>
  <si>
    <t>26A0410412</t>
  </si>
  <si>
    <t>LETTRE - BIVALENT</t>
  </si>
  <si>
    <t>1D-C06-ECOLE DU SOCLE MAKEMO</t>
  </si>
  <si>
    <t>26A0410413</t>
  </si>
  <si>
    <t>0D-C06-INTERDEGRE CYCLE 3 ET ECOLE DU SOCLE</t>
  </si>
  <si>
    <t>1D-C06-ECOLE DU SOCLE HAO</t>
  </si>
  <si>
    <t>0D-C06-INTERDEGRE CYCLE 3 RANGIROA</t>
  </si>
  <si>
    <t>0D-C06-INTERDEGRE CYCLE 3 RIKITEA</t>
  </si>
  <si>
    <t>1D-C08-COMPREHENSION AU CYCLE 1-MOOREA</t>
  </si>
  <si>
    <t>1D-C08-DEVELOPPER LA COMPREHENSION D INFORMATIONS ET LA COMPREHENSION LITTERAIRE AU CYCLE 1 - MOOREA</t>
  </si>
  <si>
    <t>26A0410414</t>
  </si>
  <si>
    <t>1D-C08-COMPREHENSION AU CYCLE 1</t>
  </si>
  <si>
    <t>1D-C08-DEVELOPPER LA COMPREHENSION D INFORMATION ET LA COMPREHENSION LITTERAIRE AU CYCLE 1</t>
  </si>
  <si>
    <t>5B02</t>
  </si>
  <si>
    <t>APPRENTISSAGES A L'ECOLE MATERNELLE</t>
  </si>
  <si>
    <t>1D-C08-COMPREHENSION AU CYCLE 1-PUNAAUIA</t>
  </si>
  <si>
    <t>1D-C08-DEVELOPPER LA COMPREHENSION D INFORMATIONS ET LA COMPREHENSION LITTERAIRE AU CYCLE 1 - PUNAAUIA</t>
  </si>
  <si>
    <t>1D-C08-ORS-COMPREHENSION AU CYCLE 1</t>
  </si>
  <si>
    <t>1D-C08-ORS-DEVELOPPER LA COMPREHENSION D INFORMATIONS ET LA COMPREHENSION LITTERAIRE AU CYCLE 1</t>
  </si>
  <si>
    <t>1D-C06-REGROUPEMENT DES ENSEIGNANTS DE MATERNELLE</t>
  </si>
  <si>
    <t>26A0410415</t>
  </si>
  <si>
    <t>1D-C06-ECOLE MATERNELLE</t>
  </si>
  <si>
    <t>1D-C08-ORS-L EVALUATION POSITIVE AU CYCLE 1</t>
  </si>
  <si>
    <t>1D-C08-ORS-DEVELOPPER LA CULTURE DE L EVALUATION POSITIVE AFIN D AMELIORER SON ENSEIGNEMENT AU CYCLE 1</t>
  </si>
  <si>
    <t>26A0410416</t>
  </si>
  <si>
    <t xml:space="preserve">1D-C08-ORS-DEVELOPPER LA CULTURE DE L EVALUATION POSITIVE AFIN D AMELIORER SON ENSEIGNEMENT AU CYCLE 1 </t>
  </si>
  <si>
    <t>1D-C03-MULTI-AGES AMENAGEMENT</t>
  </si>
  <si>
    <t>1D-C03-MULTI-AGES AMENAGEMENT DE LA CLASSE</t>
  </si>
  <si>
    <t>26A0410417</t>
  </si>
  <si>
    <t xml:space="preserve">1D-C03-MULTI-AGES </t>
  </si>
  <si>
    <t>1D-C03-MULTI-AGES PLAN DE TRAVAIL</t>
  </si>
  <si>
    <t>1D-C03-MULTI-AGES COMPORTEMENT</t>
  </si>
  <si>
    <t>1D-C03-MULTI-AGES COMPORTEMENT DES ELEVES</t>
  </si>
  <si>
    <t>1D-ORS-C09-ENTRER DANS L ECRIT AU CYCLE 1</t>
  </si>
  <si>
    <t>1D-ORS-C09-ACCOMPAGNER L APPRENTISSAGE PROGRESSIF DE L ECRIT AU C1 A TRAVERS DES DISP TELS QUE L ALBUM ECHO, LA DICTEE A L ADULTE ET LE NUMERIQUE</t>
  </si>
  <si>
    <t>26A0410418</t>
  </si>
  <si>
    <t>1D-ORS-C09-ENTRER DANS L ECRIT AU CYCLE 1 : DEMARCHES, PROGRESSIVITE ET USAGE DE L ALBUM ECHO.</t>
  </si>
  <si>
    <t>1D-ORS-C09-ECRIRE 20 MIN QUOTIDIENNEMENT</t>
  </si>
  <si>
    <t>26A0410419</t>
  </si>
  <si>
    <t>1D- C4 - ORS - ENTREE DANS L ECRIT - CYCLE 1</t>
  </si>
  <si>
    <t>26A0410420</t>
  </si>
  <si>
    <t>1D-ORS-C02-LEXIQUE-C1 HUAHINE</t>
  </si>
  <si>
    <t>26A0410421</t>
  </si>
  <si>
    <t>1D-ORS-C02-LEXIQUE- ET SITUATIONS DE COMMUNICATION-C1 HUAHINE: APPROPRIATION DES SAVOIRS THEORIQUES ET ANALYSE DE PRATIQUES</t>
  </si>
  <si>
    <t>1D-ORS-C02-LEXIQUE-C1 RAIATEA</t>
  </si>
  <si>
    <t>26A0410422</t>
  </si>
  <si>
    <t>1D-ORS-C02-LEXIQUE- ET SITUATIONS DE COMMUNICATION-C1 RAIATEA: APPROPRIATION DES SAVOIRS THEORIQUES ET ANALYSE DE PRATIQUES</t>
  </si>
  <si>
    <t>1D-ORS-C02-LEXIQUE C1 BORA BORA</t>
  </si>
  <si>
    <t>1D-ORS-C02-LEXIQUE C1 BORA BORA  : DIDACTIQUE-SEANCE 1-SEANCE 2-SEANCE - CONDUITE SEANCE-SYNTHESE</t>
  </si>
  <si>
    <t>26A0410423</t>
  </si>
  <si>
    <t>1D-ORS-C02-LEXIQUE ET SITUATION DE COMMUNICATION-C1-BORA BORA: APPROPRIATION DES SAVOIRS THEORIQUES ET ANALYSE DE PRATIQUES</t>
  </si>
  <si>
    <t>1D-ORS-C02-LEXIQUE C1 BORA BORA T2</t>
  </si>
  <si>
    <t>1D-ORS-C02-LEXIQUE C1 BORA BORA T2 : DIDACTIQUE, CONCEPTION DE SEANCES</t>
  </si>
  <si>
    <t>1D-ORS-C02-LEXIQUE C1 BORA BORA T3</t>
  </si>
  <si>
    <t>1D-ORS-C02-LEXIQUE C1 BORA BORA T3 : DIDACTIQUE, CONCEPTION DE SEANCES</t>
  </si>
  <si>
    <t>1D-ORS-C02-LEXIQUE C1 BORA BORA T5</t>
  </si>
  <si>
    <t>1D-ORS-C02-LEXIQUE C1 BORA BORA T5 : SYNTHESE, PRODUCTION D UNE CARTE MENTALE</t>
  </si>
  <si>
    <t>1D-ORS-C02-FLUENCE C3 HUAHINE T1</t>
  </si>
  <si>
    <t>1D-ORS-C02-FLUENCE C3 HUAHINE T1 DIDACTIQUE</t>
  </si>
  <si>
    <t>26A0410424</t>
  </si>
  <si>
    <t xml:space="preserve">1D-C02-FLUENCE-C3 HUAHINE </t>
  </si>
  <si>
    <t>1D-C02-FLUENCE-C3- HUAHINE : APPROPRIATION DES SAVOIRS THEORIQUES, MUTUALISATION D OUTILS , MISE EN OEUVRE ET ANALYSE DE PRATIQUES DE SEANCE</t>
  </si>
  <si>
    <t>1D-ORS-C02-FLUENCE C3 HUAHINE T2</t>
  </si>
  <si>
    <t>1D-ORS-C02-FLUENCE C3 HUAHINE T2 DIDACTIQUE</t>
  </si>
  <si>
    <t>1D-C02-PLAN FRANCAIS HUAHINE SEANCE C3</t>
  </si>
  <si>
    <t>1D-C02-PLAN FRANCAIS HUAHINE SEANCE FLUENCE C3</t>
  </si>
  <si>
    <t>1D-ORS-CO2-COMPREHENSION C3 HUAHINE</t>
  </si>
  <si>
    <t>1D-ORS-CO2-COMPREHENSION ENSEIGNEMENT EXPLICITE C3 HUAHINE T1 T2</t>
  </si>
  <si>
    <t>26A0410425</t>
  </si>
  <si>
    <t>1D-ORS-C02-T3 ET T4 COMPREHENSION C3 HUAHINE</t>
  </si>
  <si>
    <t>1D-ORS-C02-T3 et T4 COMPREHENSION C3 HUAHINE SEANCE EN CLASSE</t>
  </si>
  <si>
    <t>1D-ORS-C02-COMPREHENSION C3 RAIATEA</t>
  </si>
  <si>
    <t>1D-ORS-C02-COMPREHENSION ENSEIGNEMENT EXPLICITE C3 RAIATEA T1 T2 T3 T5</t>
  </si>
  <si>
    <t>26A0410426</t>
  </si>
  <si>
    <t>1D-ORS-C02-COMPREHENSION ENSEIGNEMENT EXPLICITE C3 RAIATEA</t>
  </si>
  <si>
    <t>1D-ORS-C02-T4 COMPREHENSION C3 RAIATEA</t>
  </si>
  <si>
    <t>1D-ORS-C02-T4 COMPREHENSION C3 RAIATEA SEANCE EN CLASSE</t>
  </si>
  <si>
    <t>26A0410427</t>
  </si>
  <si>
    <t>1D-ORS-C02-T4 COMPREHENSION ENSEIGNEMENT EXPLICITE C3 RAIATEA SEANCE EN CLASSE</t>
  </si>
  <si>
    <t>1D-ORS-C02-COMPREHENSION C3 TAHAA</t>
  </si>
  <si>
    <t>1D-ORS-C02-COMPREHENSION ENSEIGNEMENT EXPLICITE C3 TAHAA T1 T2 T3 T5</t>
  </si>
  <si>
    <t>26A0410428</t>
  </si>
  <si>
    <t>1D-ORS-C02-COMPREHENSION ENSEIGNEMENT EXPLICITE C3 TAHAA</t>
  </si>
  <si>
    <t>1D-ORS-C02-T4 COMPREHENSION C3 TAHAA</t>
  </si>
  <si>
    <t>1D-ORS-C02-T4 COMPREHENSION C3 TAHAA SEANCE EN CLASSE</t>
  </si>
  <si>
    <t>26A0410429</t>
  </si>
  <si>
    <t>1D-C10-ATELIERS D ECRITURE SG-CP-T1</t>
  </si>
  <si>
    <t>1D-C10-ATELIERS D ECRITURE POUR ELEVES DE 5-6 ANS: MINI-LECONS, ENTRETIENS INDIVIDUELS ET PRODUCTION AUTONOME-T1</t>
  </si>
  <si>
    <t>26A0410430</t>
  </si>
  <si>
    <t>1D-C10-ATELIERS D ECRITURE SG-CP</t>
  </si>
  <si>
    <t>1D-C10-ATELIERS D ECRITURE SG ET CP: S APPROPRIER LA DEMARCHE Y. NADON POUR ENSEIGNER EXPLICITEMENT LA PRODUCTION DE TEXTES DES LA MATERNELLE</t>
  </si>
  <si>
    <t>1D-C10-ATELIERS D ECRITURE SG-CP-T2</t>
  </si>
  <si>
    <t>1D-C10-ATELIERS D ECRITURE POUR ELEVES DE 5-6 ANS: MINI-LECONS, ENTRETIENS INDIVIDUELS ET PRODUCTION AUTONOME-T2</t>
  </si>
  <si>
    <t>1D-C10-ATELIERS D ECRITURE SG-CP-T3</t>
  </si>
  <si>
    <t>1D-C10-ATELIERS D ECRITURE POUR ELEVES DE 5-6 ANS: MINI-LECONS, ENTRETIENS INDIVIDUELS ET PRODUCTION AUTONOME-T3</t>
  </si>
  <si>
    <t>1D-C10-ATELIERS D ECRITURE SG-CP-T4</t>
  </si>
  <si>
    <t>1D-C10-ATELIERS D ECRITURE POUR ELEVES DE 5-6 ANS: MINI-LECONS, ENTRETIENS INDIVIDUELS ET PRODUCTION AUTONOME-T4</t>
  </si>
  <si>
    <t>1D-C10-ATELIERS D ECRITURE SG-CP-T5</t>
  </si>
  <si>
    <t>1D-C10-ATELIERS D ECRITURE POUR ELEVES DE 5-6 ANS: MINI-LECONS, ENTRETIENS INDIVIDUELS ET PRODUCTION AUTONOME-T5</t>
  </si>
  <si>
    <t>1D-ORS-C02-FLUENCE C3 HUAHINE</t>
  </si>
  <si>
    <t>26A0410431</t>
  </si>
  <si>
    <t xml:space="preserve">1D-ORS-C02-FLUENCE-C3 HUAHINE </t>
  </si>
  <si>
    <t xml:space="preserve">1D-ORS-C02-FLUENCE-C3-HUAHINE </t>
  </si>
  <si>
    <t>1D - C4 - ORS - LITTERATURE</t>
  </si>
  <si>
    <t>26A0410432</t>
  </si>
  <si>
    <t>1D-C10-PROJET UNE LEGENDE POUR DEMAIN-R1</t>
  </si>
  <si>
    <t>26A0410433</t>
  </si>
  <si>
    <t xml:space="preserve">1D-C10-PROJET UNE LEGENDE POUR DEMAIN </t>
  </si>
  <si>
    <t>1D-C10-PROJET UNE LEGENDE POUR DEMAIN-R2</t>
  </si>
  <si>
    <t>1D-C10-PROJET UNE LEGENDE POUR DEMAIN-R3</t>
  </si>
  <si>
    <t>1D-C10-PROJET UNE LEGENDE POUR DEMAIN-R4</t>
  </si>
  <si>
    <t>1D-C10-PROJET UNE LEGENDE POUR DEMAIN-R5</t>
  </si>
  <si>
    <t>1D-C10-PROJET UNE LEGENDE POUR DEMAIN-R6</t>
  </si>
  <si>
    <t>1D-C10-PROJET UNE LEGENDE POUR DEMAIN-R7</t>
  </si>
  <si>
    <t>0D-PLURI- CAEIMER-PRESENTIEL</t>
  </si>
  <si>
    <t>0D-PLURI- CAEIMER - Aide a la formation au CAEIMer en presentiel</t>
  </si>
  <si>
    <t>26A0410434</t>
  </si>
  <si>
    <t>0D-PLURI-CAEIMER</t>
  </si>
  <si>
    <t>0D-PLURI-AIDE A LA PREPARATION CAEIMER</t>
  </si>
  <si>
    <t>METIERS DE LA MER</t>
  </si>
  <si>
    <t>2D-STI- MER</t>
  </si>
  <si>
    <t>26A0410435</t>
  </si>
  <si>
    <t>2D-STI-MER</t>
  </si>
  <si>
    <t>2D-STI-COLORATION DES FORMATIONS AUTOUR DES ENJEUX DE L ECONOMIE BLEUE EN LIEN AVEC LE CMQ MER</t>
  </si>
  <si>
    <t xml:space="preserve">4I02      </t>
  </si>
  <si>
    <t>VALORISATION DES PARCOURS</t>
  </si>
  <si>
    <t>0D-C12-NUMERIQUE PEDAGOGIQUE-EDUCATIF INTERDEGRES</t>
  </si>
  <si>
    <t>0D-C12-ACCOMPAGNER LES EQUIPES EDUCATIVES A FORMER LES ELEVES A UN USAGE AUTONOME, INCLUSIF ET RESPONSABLE DES OUTILS NUMERIQUES</t>
  </si>
  <si>
    <t>26A0410437</t>
  </si>
  <si>
    <t xml:space="preserve">1F07      </t>
  </si>
  <si>
    <t>SOBRIETE NUMERIQUE</t>
  </si>
  <si>
    <t>2D-NUM-PRISE EN MAIN DE L ENT NATIRUA</t>
  </si>
  <si>
    <t>2D-NUM-PRISE EN MAIN DE L ESPACE NUMERIQUE DE TRAVAIL NATIRUA</t>
  </si>
  <si>
    <t>26A0410438</t>
  </si>
  <si>
    <t xml:space="preserve">2D-NUM-DEVELOPPER LES USAGES PEDAGOGIQUES DE L ENT NATIRUA POUR LES ENSEIGNANTS </t>
  </si>
  <si>
    <t>2D-NUM-USAGES PEDAGOGIQUES DE L ESPACE NUMERIQUE DE TRAVAIL NATIRUA A TAHITI ET MOOREA</t>
  </si>
  <si>
    <t>2D-NUM-USAGES PEDAGOGIQUES ENT ISLV</t>
  </si>
  <si>
    <t>2D-NUM-USAGES PEDAGOGIQUES DE L ESPACE NUMERIQUE DE TRAVAIL NATIRUA AUX ILES SOU LE VENT</t>
  </si>
  <si>
    <t>2D-NUM-USAGES PEDAGOGIQUES ENT TUAMOTU</t>
  </si>
  <si>
    <t>2D-NUM-USAGES PEDAGOGIQUES DE L ESPACE NUMERIQUE DE TRAVAIL NATIRUA AUX TUAMOTU</t>
  </si>
  <si>
    <t>2D-NUM-USAGES PEDAGOGIQUES ENT AUSTRALES</t>
  </si>
  <si>
    <t>2D-NUM-USAGES PEDAGOGIQUES DE L ESPACE NUMERIQUE DE TRAVAIL NATIRUA AUX AUSTRALES</t>
  </si>
  <si>
    <t>2D-NUM-USAGES PEDAGOGIQUES ENT MARQUISES</t>
  </si>
  <si>
    <t>2D-NUM-USAGES PEDAGOGIQUES DE L ESPACE NUMERIQUE DE TRAVAIL NATIRUA AUX MARQUISES</t>
  </si>
  <si>
    <t>2D-NUM-UTILISER LES IPAD AVEC L ENT</t>
  </si>
  <si>
    <t>2D-NUM-UTILISER LES iPad AVEC L ENT NATIRUA : PREPARATION DES EQUIPEMENTS, PARAMETRAGE ET INTEGRATION DES USAGES PEDAGOGIQUES EN CLASSE</t>
  </si>
  <si>
    <t>2D-NUM-ORGANISER SON ANNEE AVEC L ENT</t>
  </si>
  <si>
    <t>2D-NUM-ORGANISER SON ANNEE SCOLAIRE AVEC L ENT NATIRUA : PLANIFICATION, COMMUNICATION ET STRUCTURATION DES ESPACES DE TRAVAIL</t>
  </si>
  <si>
    <t>26A0410439</t>
  </si>
  <si>
    <t>2D-NUM-ENSEIGNER AVEC L ENT NATIRUA</t>
  </si>
  <si>
    <t>2D-NUM-ENSEIGNER AVEC L ENT Natirua : ORGANISER SON ANNEE, EVALUER SES ELEVES ET ANIMER SA CLASSE A PARTIR DES GESTES PROFESSIONNELS</t>
  </si>
  <si>
    <t>2D-NUM-EVALUER AVEC L ENT NATIRUA</t>
  </si>
  <si>
    <t>2D-NUM-EVALUER LES ELEVES L ENT NATIRUA : DU DIAGNOSTIC AU SOMMATIF, EN MOBILISANT DES OUTILS NUMERIQUES ADAPTES AUX APPRENTISSAGES</t>
  </si>
  <si>
    <t>2D-NUM-ANIMER SA CLASSE AVEC L ENT NATIRUA</t>
  </si>
  <si>
    <t>2D-NUM-ANIMER SA CLASSE AVEC L ENT NATIURA : INTERACTIONS, COLLABORATIONS ET ENGAGEMENT DES ELEVES EN PRESENTIEL ET A DISTANCE</t>
  </si>
  <si>
    <t>1D-C08-ORS-LA ROBOTIQUE ET L IA</t>
  </si>
  <si>
    <t>26A0410440</t>
  </si>
  <si>
    <t>1D-C08-ORS-LA ROBOTIQUE et L IA</t>
  </si>
  <si>
    <t>1D-NUM-ORS-USAGES PEDAGOGIQUES ENT TAHITI/MOOREA</t>
  </si>
  <si>
    <t>1D-NUM-ORS-USAGES PEDAGOGIQUES ENT TAHITI/MOOREA: SCENARISER, COLLABORER ET PRODUIRE AVEC LES ELEVES</t>
  </si>
  <si>
    <t>26A0410441</t>
  </si>
  <si>
    <t>1D-NUM-ORS-USAGES PEDAGOGIQUES ENT NATITAHI</t>
  </si>
  <si>
    <t>1D-NUM-ORS-DEVELOPPER LES USAGES PEDAGOGIQUES DE L ENT NATITAHI POUR LES ENSEIGNANTS</t>
  </si>
  <si>
    <t>1D-NUM-ORS-USAGES PEDAGOGIQUES ENT TUAMOTU</t>
  </si>
  <si>
    <t>1D-NUM-ORS-USAGES PEDAGOGIQUES ENT TUAMOTU: SCENARISER, COLLABORER ET PRODUIRE AVEC LES ELEVES</t>
  </si>
  <si>
    <t>1D-NUM-ORS-USAGES PEDAGOGIQUES ENT AUX AUSTRALES</t>
  </si>
  <si>
    <t>1D-NUM-ORS-USAGES PEDAGOGIQUES ENT AUX AUSTRALES: SCENARISER, COLLABORER ET PRODUIRE AVEC LES ELEVES</t>
  </si>
  <si>
    <t>1D-NUM-ORS-USAGES PEDAGOGIQUES ENT AUX MARQUISES</t>
  </si>
  <si>
    <t>1D-NUM-ORS-USAGES PEDAGOGIQUES ENT AUX MARQUISES: SCENARISER, COLLABORER ET PRODUIRE AVEC LES ELEVES</t>
  </si>
  <si>
    <t>1D-NUM-ORS-USAGES PEDAGOGIQUES ENT AUX ISLV</t>
  </si>
  <si>
    <t>1D-NUM-ORS-USAGES PEDAGOGIQUES ENT AUX ILES SOUS LE VENT:: SCENARISER, COLLABORER ET PRODUIRE AVEC LES ELEVES</t>
  </si>
  <si>
    <t>1D-NUM-ORS-ANIMER SA CLASSE AVEC L ENT NATITAHI</t>
  </si>
  <si>
    <t>1D-NUM-ORS-ANIMER SA CLASSE AVEC L ENT NATITAHI : INTERACTION, ENGAGEMENT ET COLLABORATION DES ELEVES</t>
  </si>
  <si>
    <t>26A0410442</t>
  </si>
  <si>
    <t>1D-NUM-ORS-ENSEIGNER AVEC L ENT NATITAHI</t>
  </si>
  <si>
    <t>1D-NUM-ORS-ENSEIGNER AVEC L ENT NATITAHI : ANIMER, FAIRE PRODUIRE, ENTRAINER ET DIFFERENCIER LES APPRENTISSAGES</t>
  </si>
  <si>
    <t>1D-NUM-ORS-CREER, PRODUIRE ET PARTAGER AVEC L ENT</t>
  </si>
  <si>
    <t>1D-NUM-ORS-FAIRE CREER, PRODUIRE ET PARTAGER LES ELEVES AVEC L ENT NATITAHI: VALORISATION DES PRODUCTIONS DES ELEVES</t>
  </si>
  <si>
    <t>1D-NUM-ORS-FAIRE MEMORISER ET ENTRAINER AVEC L EN</t>
  </si>
  <si>
    <t>1D-NUM-ORS-FAIRE MEMORISER ET ENTRAINER LES ELEVES AVEC L ENT NATITAHI/ CONSOLIDATION DES APPRENTISSAGES</t>
  </si>
  <si>
    <t>1D-NUM-ORS-DIFFERENCIER L APPRENTISSAGE AVEC L EN</t>
  </si>
  <si>
    <t>1D-NUM-ORS-DIFFERENCIER LES APPRENTISSAGES AVEC L ENT : ADAPTATION AUX BESOINS DES ELEVES</t>
  </si>
  <si>
    <t>2D-NUM-REGROUPEMENT DES REFERENTS NUMERIQUES 1</t>
  </si>
  <si>
    <t>26A0410443</t>
  </si>
  <si>
    <t>2D-NUM-REGROUPEMENT DES REFERENTS NUMERIQUES</t>
  </si>
  <si>
    <t>2D-NUM-REGROUPEMENT DES REFERENTS NUMERIQUES 2</t>
  </si>
  <si>
    <t>2D-NUM-DECOUVREZ LES PRINCIPES DE LA SCENARISATION PEDAGOGIQUE ET CONCEVEZ DES SEANCES SUR LA PLATEFORME ELEA</t>
  </si>
  <si>
    <t>26A0410444</t>
  </si>
  <si>
    <t>2D-NUM-ELEA, LUDIFICATION ADAPTATIVE</t>
  </si>
  <si>
    <t>2D-NUM-DECOUVRIR COMMENT ENGAGER VOS ELEVES AVEC SUPPORTS DYNAMIQUES ET INTERACTIFS EN UTILISANT GENIALLY ET AVOIR UNE RESSOURCE PRETE A L EMPLOI</t>
  </si>
  <si>
    <t>26A0410445</t>
  </si>
  <si>
    <t>26A0410446</t>
  </si>
  <si>
    <t>26A0410447</t>
  </si>
  <si>
    <t>2D-NUM-INITIATION A LA LUDOPEDAGOGIE : STIMULEZ L ENGAGEMENT ET LA MOTIVATION DES ELEVES GRACE A DES APPROCHES INNOVANTES D APPRENTISSAGE PAR LE JEU</t>
  </si>
  <si>
    <t>26A0410448</t>
  </si>
  <si>
    <t>1D-ORS-PODCAST ET LANGUES VIVANTES</t>
  </si>
  <si>
    <t>1D-ORS-PODCAST ET LANGUES VIVANTES EN CLASSE : LE NUMERIQUE AU SERVICE DE L ORAL, DE L ECRIT ET DES APPRENTISSAGES EN LANGUES VIVANTES</t>
  </si>
  <si>
    <t>26A0410449</t>
  </si>
  <si>
    <t>0D-INSPE-NUM-WEBRADIO PODCASTS</t>
  </si>
  <si>
    <t>0D-INSPE-CREATION ET USAGE PEDAGOGIQUE DE LA WEBRADIO ET DES PODCASTS POUR DEVELOPPER DES COMPETENCES ORALES, NUMERIQUES ETC DES ELEVES</t>
  </si>
  <si>
    <t>26A0410450</t>
  </si>
  <si>
    <t>0D-INSPE-NUM-CREATION ET USAGE PEDAGOGIQUE DE LA WEBRADIO ET DES PODCASTS POUR DEVELOPPER LES COMPETENCES ORALES, NUMERIQUES, ETC. DES ELEVES</t>
  </si>
  <si>
    <t>0D-INSPE-NUM-OUTILS IA POUR ENSEIGNANTS</t>
  </si>
  <si>
    <t>0D-INSPE-NUM-DECOUVERTE DE QUELQUES OUTILS D INTELLIGENCE ARTIFICIELLE POUR ENRICHIR LES PRATIQUES DES ENSEIGNANTS DU 1ER ET DU 2ND DEGRE</t>
  </si>
  <si>
    <t>26A0410451</t>
  </si>
  <si>
    <t>1D-INSPE-NUM-LUDOVIA</t>
  </si>
  <si>
    <t>1D-INSPE-NUM-EDITION POLYNESIENNE LUDOVIA DEDIEE AUX USAGES PEDAGOGIQUES INNOVANTS DU NUMERIQUE-CONFERENCES ET ATELIERS</t>
  </si>
  <si>
    <t>26A0410452</t>
  </si>
  <si>
    <t>0D-INSPE-NUM-LUDOVIA</t>
  </si>
  <si>
    <t>0D-INSPE-NUM-EDITION POLYNESIENNE LUDOVIA DEDIEE AUX USAGES PEDAGOGIQUES INNOVANTS DU NUMERIQUE-CONFERENCES ET ATELIERS</t>
  </si>
  <si>
    <t>2D-INSPE-NUM-LUDOVIA</t>
  </si>
  <si>
    <t>2D-INSPE-NUM-EDITION POLYNESIENNE LUDOVIA DEDIEE AUX USAGES PEDAGOGIQUES INNOVANTS DU NUMERIQUE-CONFERENCES ET ATELIERS</t>
  </si>
  <si>
    <t>1D-C06-POLE D APPUI AU NUMERIQUE</t>
  </si>
  <si>
    <t>26A0410453</t>
  </si>
  <si>
    <t>1D-C06-DISPOSITIF NUMERIQUE TG</t>
  </si>
  <si>
    <t>1D-ORS-C06-ROBOTIQUE ET PROGRAMMATION</t>
  </si>
  <si>
    <t xml:space="preserve">6A02      </t>
  </si>
  <si>
    <t>CADRE DE REFERENCE DES COMPETENCES NUMERIQUES</t>
  </si>
  <si>
    <t>26A0410454</t>
  </si>
  <si>
    <t>1D-NUM-PARCOURS NUM-TAHITI/MOOREA</t>
  </si>
  <si>
    <t>26A0410455</t>
  </si>
  <si>
    <t>1D-NUM-PARCOURS NUM</t>
  </si>
  <si>
    <t>1D-NUM-PARCOURS NUM-ISLV</t>
  </si>
  <si>
    <t>1D-NUM-PARCOURS NUM-MARQUISES</t>
  </si>
  <si>
    <t>1D-NUM-PARCOURS NUM-TUAMOTU/GAMBIER</t>
  </si>
  <si>
    <t>1D-NUM-PARCOURS NUM-AUSTRALES</t>
  </si>
  <si>
    <t>2D - NUM - ALGORITHMIQUE DEBRANCHEE</t>
  </si>
  <si>
    <t>26A0410456</t>
  </si>
  <si>
    <t>2D-NUM-L ALGORITHMIQUE DEBRANCHEE</t>
  </si>
  <si>
    <t>2D-NUM- L ALGORITHMIQUE DEBRANCHEE</t>
  </si>
  <si>
    <t>0D-INSPE-NUM-CREER UNE APPLI WEB AVEC CLAUDE CODE</t>
  </si>
  <si>
    <t>0D-INSPE-NUM-CREER UNE APPLICATION WEB ET LA PUBLIER SUR LA FORGE DES COMMUNS NUMERIQUES EN VIBECODANT AVEC CLAUDE CODE</t>
  </si>
  <si>
    <t>26A0410457</t>
  </si>
  <si>
    <t>1D-C05-ENSEIGNER AVEC L ENT ET LA WEBRADIO-NKH</t>
  </si>
  <si>
    <t>1D-C05-ENSEIGNER AVEC L ENT ET LA WEBRADIO CYCLE 3 MARQUISES-NKH</t>
  </si>
  <si>
    <t>26A0410458</t>
  </si>
  <si>
    <t>1D-C05-ENSEIGNER AVEC L ENT ET LA WEBRADIO</t>
  </si>
  <si>
    <t>1D-C05-ENSEIGNER AVEC L ENT ET LA WEBRADIO : ANIMER, FAIRE PRODUIRE, ENTRAINER ET DIFFERENCIER LES APPRENTISSAGES.</t>
  </si>
  <si>
    <t>2D-NUM-PACIFIC GENIUS</t>
  </si>
  <si>
    <t>26A0410459</t>
  </si>
  <si>
    <t>2D-NUM-PACIFIC GENIUS : DISPOSITIF DE MOBILISATION DES ENSEIGNANTS ET DES FORMATEURS POUR DES GROUPES DE TRAVAIL ET DES ANIMATIONS PEDAGOGIQUES</t>
  </si>
  <si>
    <t>1D - C4 -ORS - IA AU SERVICE DE L ENSEIGNEMENT N1</t>
  </si>
  <si>
    <t>1D - C4 -ORS - IA AU SERVICE DE L ENSEIGNEMENT NIVEAU 1</t>
  </si>
  <si>
    <t>26A0410460</t>
  </si>
  <si>
    <t>1D - C4 - ORS - IA AU SERVICE DE L ENSEIGNEMENT</t>
  </si>
  <si>
    <t>1D - C4 -ORS - IA AU SERVICE DE L ENSEIGNEMENT N2</t>
  </si>
  <si>
    <t>1D - C4 -ORS - IA AU SERVICE DE L ENSEIGNEMENT NIVEAU 2</t>
  </si>
  <si>
    <t>2D-LVE-ACCOMPAGNEMENT DES SECTIONS INTERNATIONALE</t>
  </si>
  <si>
    <t>2D-LVE-ACCOMPAGNEMENT A LA MISE EN OEUVRE DES SECTIONS INTERNATIONALES AMERICAINES ET AUSTRALIENNES</t>
  </si>
  <si>
    <t>26A0410461</t>
  </si>
  <si>
    <t>2D-LVE-ACCOMPAGNEMENT DE LA MISE EN PLACE DES SECTIONS INTERNATIONALES AMERICAINES ET AUSTRALIENNES</t>
  </si>
  <si>
    <t>OUVERTURE CULTURELLE, INTERNATIONALE ET PARTENARIA</t>
  </si>
  <si>
    <t>2D-DOI-SE FORMER AU PARCOURS AVENIR EN COLLEGE</t>
  </si>
  <si>
    <t>26A0410462</t>
  </si>
  <si>
    <t>2D-DOI-SE FORMER AU PARCOURS AVENIR</t>
  </si>
  <si>
    <t>PARCOURS AVENIR</t>
  </si>
  <si>
    <t>2D-DOI-SE FORMER AU PARCOURS AVENIR EN LYCEE</t>
  </si>
  <si>
    <t>2D-DOI-SE FORMER A PARCOURSUP</t>
  </si>
  <si>
    <t>26A0410463</t>
  </si>
  <si>
    <t>1D-ORS-C09-LES ACTIVITES ARTISTIQUES AU CYCLE 1</t>
  </si>
  <si>
    <t>1D-ORS-C09-AGIR, S EXPRIMER, COMPRENDRE A TRAVERS LES ACTIVITES ARTISTIQUES AU CYCLE 1</t>
  </si>
  <si>
    <t>26A0410464</t>
  </si>
  <si>
    <t>1D-C10-BCD ECOLE : CREATION-DYNAMISATION</t>
  </si>
  <si>
    <t>1D-C10-CREER, ORGANISER ET DYNAMISER LA BCD D ECOLE COMME CENTRE DE RESSOURCES EN LITTERATURE, POUR UNE MISE EN OEUVRE DE PROJETS PEDAGOGIQUES</t>
  </si>
  <si>
    <t>26A0410465</t>
  </si>
  <si>
    <t>1D-ORS-C07-FCIEN MC-PEAC-PLCHA-PPR-C1</t>
  </si>
  <si>
    <t>1D-ORS-C07-FORMATION CONTINUE A L INITIATIVE DE L IEN-MODULE COMPLEMENTAIRE-PEAC- PARCOURS LITTERAIRE CULTURE HUMANISTE ET ARTISTIQUE-PE C1 PAPARA</t>
  </si>
  <si>
    <t>26A0410466</t>
  </si>
  <si>
    <t>1D-ORS-C07-FCIEN MC-PEAC-PLCHA</t>
  </si>
  <si>
    <t>1D-ORS-C07-FORMATION CONTINUE A L INITIATIVE DE L IEN CIEN MODULE COMPLEMENTAIRE-PEAC- PARCOURS LITTERAIRE CULTURE HUMANISTE ET ARTISTIQUE</t>
  </si>
  <si>
    <t>1D-ORS-C07-FCIEN MC-PEAC-PLCHA-TIU-C1</t>
  </si>
  <si>
    <t>1D-ORS-C07-FORMATION CONTINUE A L INITIATIVE DE L IEN-MODULE COMPLEMENTAIRE-PEAC-PARCOURS LITTERAIRE CULTUREL HUMANISTE ET ARTISTIQUE-C1 TEVA I UTA</t>
  </si>
  <si>
    <t>1D-ORS-C07-FCIEN MC-PEAC-PLCHA-PAEA-C1</t>
  </si>
  <si>
    <t>1D-ORS-C07-FORMATION CONTINUE A L INITIATIVE DE L IEN-MODULE COMPLEMENTAIRE-PEAC-PARCOURS LITTERAIRE HUMANISTE ET CULTUREL-PAEA-C1</t>
  </si>
  <si>
    <t>1D-ORS-C07-FCIEN MC-PEAC-PLCHA-TIU-C3</t>
  </si>
  <si>
    <t>1D-ORS-C07-FORMARTION CONTINUE A L INITIATIVE DE L IEN MODULE COMPLEMENTAIRE-PEAC-PARCOURS LITTERAIRE CULTUREL HUMANISTE ET ARTISTIQUE PE CYCLE 3 TIU</t>
  </si>
  <si>
    <t>1D-ORS-C07-FCIEN MC-PEAC-PLCHA-PPR-C3</t>
  </si>
  <si>
    <t>1D-ORS-C07-FORMARTION CONTINUE A L INITIATIVE DE L IEN MODULE COMPLEMENTAIRE-PEAC-PARCOURS LITTERAIRE CULTUREL HUMANISTE ET ARTISTIQUE PE CYCLE 3 PPR</t>
  </si>
  <si>
    <t>1D-ORS-C07-FCIEN MC-PEAC-PLCHA-PAEA-C3</t>
  </si>
  <si>
    <t>1D-ORS-C07-FORMARTION CONTINUE A L INITIATIVE DE L IEN MODULE COMPLEMENTAIRE-PEAC-PARCOURS LITTERAIRE CULTUREL HUMANISTE ET ARTISTIQUE PE CYCLE 3 PAEA</t>
  </si>
  <si>
    <t>1D-ORS-C07-FCIEN MC-PEAC-PLCHA-PAEA-C2</t>
  </si>
  <si>
    <t>1D-ORS-C07-FORMATION A L INITIATIVE DE L IEN MODULE COMPLEMENTAIRE-PEAC-PARCOURS LITTERAIRE CULTUREL HUMANISTE ARTISTIQUE-PE C2 PAEA</t>
  </si>
  <si>
    <t>1D-ORS-C07-FCIEN MC-PEAC-PLCHA-PPR-C2</t>
  </si>
  <si>
    <t>1D-ORS-C07-FORMATION A L INITIATIVE DE L IEN MODULE COMPLEMENTAIRE-PEAC-PARCOURS LITTERAIRE CULTUREL HUMANISTE ARTISTIQUE-PE C2 PAPARA</t>
  </si>
  <si>
    <t>1D-ORS-C07-FCIEN MC-PEAC-PLCHA-TIU-C2</t>
  </si>
  <si>
    <t>1D-ORS-C07-FORMATION A L INITIATIVE DE L IEN MODULE COMPLEMENTAIRE-PEAC-PARCOURS LITTERAIRE CULTUREL HUMANISTE ARTISTIQUE-PE C2 TEVA I UTA</t>
  </si>
  <si>
    <t>1D-C10-ACCOMPAGNEMENT PROJET A VOL D OISEAU-T1</t>
  </si>
  <si>
    <t>1D-C10-ACCOMPAGNEMENT PROJET A VOL D OISEAU-T1 : projet articulant education musicale et sensibilisation a la preservation de la biodiversite.</t>
  </si>
  <si>
    <t>26A0410467</t>
  </si>
  <si>
    <t>1D-C10-ACCOMPAGNEMENT PROJET A VOL D OISEAU</t>
  </si>
  <si>
    <t>1D-C10-ACCOMPAGNEMENT PROJET A VOL D OISEAU-T2</t>
  </si>
  <si>
    <t>1D-C10-ACCOMPAGNEMENT PROJET A VOL D OISEAU-T2 : projet articulant education musicale et sensibilisation a la preservation de la biodiversite.</t>
  </si>
  <si>
    <t>1D-C10-ACCOMPAGNEMENT PROJET A VOL D OISEAU-T3</t>
  </si>
  <si>
    <t>1D-C10-ACCOMPAGNEMENT PROJET A VOL D OISEAU-T3 : projet articulant education musicale et sensibilisation a la preservation de la biodiversite.</t>
  </si>
  <si>
    <t>0D-EPS-PARCOURS CITOYEN SECURITE-NAGER ET ROULER</t>
  </si>
  <si>
    <t>0D-EPS-PARCOURS CITOYEN SECURITE (SAVOIR NAGER/ROULER) - MOTRICITE ET ETAPES PSYCHOMOTRICES CLES DES CYCLES 1,2 ET 3</t>
  </si>
  <si>
    <t>26A0410468</t>
  </si>
  <si>
    <t xml:space="preserve">0D-EPS-PARCOURS CITOYEN SECURITE (SAVOIR NAGER/ROULER) - MOTRICITE ET ETAPES PSYCHOMOTRICES CLES DES CYCLES 1,2 ET 3 </t>
  </si>
  <si>
    <t>1D-C07-FCBFC-REO-GS MARAA VAIPUARII-T1</t>
  </si>
  <si>
    <t>26A0410469</t>
  </si>
  <si>
    <t>1D-C07-FCBFC-REO-GS MARAA VAIPUARII</t>
  </si>
  <si>
    <t>1D-C07-FCBFC-REO-GS MARAA VAIPUARII-T2</t>
  </si>
  <si>
    <t>1D-C07-FCBFC-REO-GS MARAA VAIPUARII-T3</t>
  </si>
  <si>
    <t>1D-PLCPP-REGROUPEMENT FORMATEUR LCP/LVE-T1</t>
  </si>
  <si>
    <t>26A0410470</t>
  </si>
  <si>
    <t>1D-PLCPP-REGROUPEMENT FORMATEUR LCP/LVE</t>
  </si>
  <si>
    <t>1D-PLCPP-REGROUPEMENT FORMATEUR LCP/LVE-T2</t>
  </si>
  <si>
    <t>1D-C05-CONFORTER LES FONDAMENTAUX CYCLES 1-2-3-HK</t>
  </si>
  <si>
    <t>1D-C05-CONFORTER LES FONDAMENTAUX CYCLES 1-2-3-CONFORTER LA MAITRISE DES LANGUES EN PRESENCE A TRAVERS L APPRENTISSAGE DE LA LECTURE EN MARQUISIEN-HKH</t>
  </si>
  <si>
    <t>26A0410471</t>
  </si>
  <si>
    <t>1D-C05-CONFORTER LES FONDAMENTAUX CYCLES 1-2 ET 3</t>
  </si>
  <si>
    <t>1D-C05-CONFORTER LES FONDAMENTAUX AUX CYCLES 1-2 ET 3 : FORMATION DES EQUIPES PEDAGOGIQUES A L ENSEIGNEMENT DE LA LECTURE EN MARQUISIEN</t>
  </si>
  <si>
    <t>1D-C05-CONFORTER LES FONDAMENTAUX CYCLES 1-2-3-HV</t>
  </si>
  <si>
    <t>1D-C05-CONFORTER LES FONDAMENTAUX CYCLES 1-2-3-CONFORTER LA MAITRISE DES LANGUES EN PRESENCE A TRAVERS L APPRENTISSAGE DE LA LECTURE EN MARQUISIEN-HVA</t>
  </si>
  <si>
    <t>1D-PLCPP-FORMATION SECTORIELLE-CIR06-HAO/RIKITEA</t>
  </si>
  <si>
    <t>1D-PLCPP-POINT D ETAPE ENSEIGNEMENT BILINGUE A PARITE HORAIRE-ARCHIPEL TUAMOTU-GAMBIER</t>
  </si>
  <si>
    <t>26A0410472</t>
  </si>
  <si>
    <t>1D-PLCPP-PLAN REO-FORMATION SECTORIELLE</t>
  </si>
  <si>
    <t>1D-PLAN REO-FORMATION SECTORIELLE ECOLES BILINGUES A PARITE HORAIRE-FORMATION ECOLES SANS DISPOSITIF PARTICULIER SUR L ENSEIGNEMENT DE L ANGLAIS</t>
  </si>
  <si>
    <t>1D-PLCPP-FORMATION SECTORIELLE-CIR06-KAUKURA</t>
  </si>
  <si>
    <t>1D-PLCPP-FORMATION ENTREE DANS LE DISPOSITIF A PARITE HORAIRE-ECOLE KAUKURA</t>
  </si>
  <si>
    <t>1D-PLCPP-FORMATION SECTORIELLE-CIR01-TAIARAPU</t>
  </si>
  <si>
    <t>1D-PLCPP-FORMATION ENTREE DANS LE DISPOSITIF A PARITE HORAIRE-ECOLES TAUTIRA ET TEAHUPOO</t>
  </si>
  <si>
    <t>1D-PLCPP-FORMATION SECTORIELLE-CIR02-ISLV</t>
  </si>
  <si>
    <t>1D-PLCPP-FORMATION ECOLES BILINGUES RAIATEA ET TAHAA</t>
  </si>
  <si>
    <t>1D-PLCPP-FORMATION SECTORIELLE 1</t>
  </si>
  <si>
    <t>1D-PLCPP-FORMATION SECTORIELLE 2</t>
  </si>
  <si>
    <t>1D-PLCPP-PLURILINGUISME-ANGLAIS-CIR06-RANGIROA</t>
  </si>
  <si>
    <t>26A0410473</t>
  </si>
  <si>
    <t>1D-PLCPP-FORMATION PLURILINGUISME - ANGLAIS</t>
  </si>
  <si>
    <t>1D-PLCPP-PLURILINGUISME-ANGLAIS-CIR06-MAKEMO</t>
  </si>
  <si>
    <t>1D-ORS-PLCPP-PLURILINGUISME-ANGLAIS-TAHITI-MOOREA</t>
  </si>
  <si>
    <t>1D-PLCPP-FORMATION MASSEE - SESSION 1</t>
  </si>
  <si>
    <t>26A0410474</t>
  </si>
  <si>
    <t>1D-PLCPP-PLAN REO-FORMATION MASSEE</t>
  </si>
  <si>
    <t>1D-PLCPP-FORMATION MASSEE - SESSION 2</t>
  </si>
  <si>
    <t>1D-PLCPP-FORMATION MASSEE - SESSION 3</t>
  </si>
  <si>
    <t>1D-ORS-PLCPP-TA U PUTA REO TAHITI CYCLE 2</t>
  </si>
  <si>
    <t>26A0410475</t>
  </si>
  <si>
    <t>1D-ORS-PLCPP-TA U PUTA REO TAHITI MOOREA</t>
  </si>
  <si>
    <t>1D-ORS-PLCPP-TA U PUTA REO TAHITI MOOREA-DEPLOIEMENT DE LA METHODE D APPRENTISSAGE</t>
  </si>
  <si>
    <t>1D-ORS-PLCPP-TA U PUTA REO TAHITI CYCLE 3</t>
  </si>
  <si>
    <t>1D-ORS-PLCPP-TA U PUTA REO TAHITI-CIR02</t>
  </si>
  <si>
    <t>1D-ORS-PLCPP-TA U PUTA REO TAHITI-CIR02 TOUS CYCLES</t>
  </si>
  <si>
    <t>1D-ORS-PLCPP-TA U PUTA REO TAHITI-TUBUAI</t>
  </si>
  <si>
    <t>1D-ORS-PLCPP-TA U PUTA REO TAHITI-CIR06</t>
  </si>
  <si>
    <t>1D-ORS-PLCPP-TA U PUTA REO TAHITI-CIR06- TOUS CYCLES</t>
  </si>
  <si>
    <t>1D-C03-TAU PUTA REO</t>
  </si>
  <si>
    <t>1D-C03-TAU PUTA REO DECOUVRIR ET COMPRENDRE L OUTIL</t>
  </si>
  <si>
    <t>26A0410476</t>
  </si>
  <si>
    <t xml:space="preserve">1D-ORS-C03-TAU PUTA REO </t>
  </si>
  <si>
    <t>1D-C03-ENSEIGNER EN CONTEXTE BILINGUE</t>
  </si>
  <si>
    <t>1D-C03-ENSEIGNER EN CONTEXTE BILINGUE VAIAHA VEROTIA</t>
  </si>
  <si>
    <t>26A0410477</t>
  </si>
  <si>
    <t xml:space="preserve">1D-C03-ENSEIGNER EN CONTEXTE BILINGUE </t>
  </si>
  <si>
    <t>1D-C03-REFERENTS PLAN REO</t>
  </si>
  <si>
    <t>26A0410478</t>
  </si>
  <si>
    <t xml:space="preserve">4G03      </t>
  </si>
  <si>
    <t>INTELLIGENCE COLLECTIVE</t>
  </si>
  <si>
    <t>0D-C12-REPERES CULTURELS POLYNESIENS</t>
  </si>
  <si>
    <t>0D-FORMATION LANGUES ET CULTURE POLYNESIENNES AU SERVICE DE LA COMPREHENSION DE L ELEVE ET DES RELATIONS ECOLE-FAMILLES</t>
  </si>
  <si>
    <t>26A0410479</t>
  </si>
  <si>
    <t>FORMATION LANGUES ET CULTURE POLYNESIENNES AU SERVICE DE LA COMPREHENSION DE L ELEVE ET DES RELATIONS ECOLE-FAMILLES</t>
  </si>
  <si>
    <t>2D-STI-PASSERELLES BTS UNIVERSITE  ET  CPGE ATS</t>
  </si>
  <si>
    <t>2D-STI-PARCOURS AVENIR : CONTINUITE DE FORMATION POST BTS, CONSTRUCTION DE PASSERELLES BTS ET UNIVERSITES CPGE ATS</t>
  </si>
  <si>
    <t>26A0410480</t>
  </si>
  <si>
    <t xml:space="preserve">2D-STI-PARCOURS AVENIR : CONTINUITE VERS DES POSTS BTS, CONSTRUCTION DE PASSERELLES BTS ET UNIVERSITES CPGE </t>
  </si>
  <si>
    <t xml:space="preserve">2E07      </t>
  </si>
  <si>
    <t>CONTINUUM LYCEE-UNIVERSITE</t>
  </si>
  <si>
    <t>2D STI-CONSTRUIRE UNE APPROCHE SPC-2I2D</t>
  </si>
  <si>
    <t>2D STI-CONSTRUIRE UNE APPROCHE SPC-2I2D Progressions communes  et  projets interdisciplinaires</t>
  </si>
  <si>
    <t>2D STI-EDS SI-CONTINUUM</t>
  </si>
  <si>
    <t>2D STI-EDS SI-CONTINUUM Parcours AVENIR &amp;mdash  Preparer la poursuite d etudes</t>
  </si>
  <si>
    <t>26A0410481</t>
  </si>
  <si>
    <t>2D-STI-EDS SI CONTINUUM</t>
  </si>
  <si>
    <t>2D-STI-RENFORCER LA LIAISON VERS CPGE, L ATTRACTIVITE DE LA SPECIALITE, PARCOURS AVENIR ET INTEGRATION A L UNIVERSITE</t>
  </si>
  <si>
    <t>2D SPC-CONSTRUIRE UNE APPROCHE SPC-2I2D</t>
  </si>
  <si>
    <t>2D SPC-CONSTRUIRE UNE APPROCHE SPC-2I2D : PROGRESSIONS COMMUNES ET PROJETS INTERDISCIPLINAIRES</t>
  </si>
  <si>
    <t>26A0410482</t>
  </si>
  <si>
    <t>2D-SPC-CONSTRUIRE UNE APPROCHE SPC-2I2D</t>
  </si>
  <si>
    <t xml:space="preserve">2D-SPC-PROGRESSIONS COMMUNES ET PROJETS DISCIPLINAIRES </t>
  </si>
  <si>
    <t>0D-PLURI-ESCAPE GAME : LA PEDAGOGIE PAR LE JEU-N1</t>
  </si>
  <si>
    <t>0D-PLURI-ESCAPE GAME : LA PEDAGOGIE PAR LE JEU-NIVEAU 1</t>
  </si>
  <si>
    <t>26A0410483</t>
  </si>
  <si>
    <t>0D-PLURI-ESCAPE GAME : LA PEDAGOGIE PAR LE JEU-N2</t>
  </si>
  <si>
    <t>0D-PLURI-ESCAPE GAME : LA PEDAGOGIE PAR LE JEU - NIVEAU 2</t>
  </si>
  <si>
    <t>1D-ORS-C07-FCIEN MC-REO EPS TU ARO-STP-SP-SM</t>
  </si>
  <si>
    <t>26A0410484</t>
  </si>
  <si>
    <t>1D-C10-FORMATION NEO TITULAIRES T1 - 1ER DEGRE</t>
  </si>
  <si>
    <t>26A0410485</t>
  </si>
  <si>
    <t>1D-C10-FORMATION NEO TITULAIRES PE</t>
  </si>
  <si>
    <t>1D-C10-FORMATION NEO TITULAIRES T2 - 1ER DEGRE</t>
  </si>
  <si>
    <t>1D-C10-FORMATION NEO TITULAIRES T3 - 1ER DEGRE</t>
  </si>
  <si>
    <t>2D-DOC- FORMATION CO INTERVENTION DOCS-FRANCAIS</t>
  </si>
  <si>
    <t>2D-DOC- FORMATION CO-INTERVENTION: PROFESSEURS DOCUMENTALISTES ET PROFESSEURS DE FRANCAIS</t>
  </si>
  <si>
    <t>26A0410486</t>
  </si>
  <si>
    <t>2D-DOC-FORMATION CO-INTERVENTION DOC/FR</t>
  </si>
  <si>
    <t>2D-DOC- FORMATION CO-INTERVENTION PROFESSEURS DOCUMENTALISTES ET PROFESSEURS DE FRANCAIS</t>
  </si>
  <si>
    <t>1D-ORS-C07-FCIEN FOND-FAITS NUM-CE1-CE2-T1-G1</t>
  </si>
  <si>
    <t>1D-ORS-C07-FORMATION CONTINUE A L INITIATIVE DE L IEN FONDAMENTAUX-FAITS NUMERIQUES AU CE1 ET CE2-TEMPS1-GROUPE 1</t>
  </si>
  <si>
    <t>26A0410487</t>
  </si>
  <si>
    <t>1D-ORS-C07-FCIEN FONDAMENTAUX-FAITS NUMERI-CE1-CE</t>
  </si>
  <si>
    <t>1D-ORS-C07-FORMATION CONTINUE A L INITIATIVE DE L IEN FONDAMENTAUX-FAITS NUMERIQUES-CE1-CE2</t>
  </si>
  <si>
    <t>1D-ORS-C07-FCIEN FOND-FAITS NUM-CE1-CE2-T2-G1</t>
  </si>
  <si>
    <t>1D-ORS-C07-FORMATION CONTINUE A L INITIATIVE DE L IEN FONDAMENTAUX-FAITS NUMERIQUES AU CE1 ET CE2-TEMPS 2 -GROUPE 1</t>
  </si>
  <si>
    <t>1D-ORS-C07-FCIEN FOND-FAITS NUM-CE1-CE2-T1-G2</t>
  </si>
  <si>
    <t>1D-ORS-C07-FORMATION CONTINUE A L INITIATIVE DE L IEN FONDAMENTAUX-FAITS NUMERIQUES AU CE1 ET CE2-TEMPS1-GROUPE 2</t>
  </si>
  <si>
    <t>1D-ORS-C07-FCIEN FOND-FAITS NUM-CE1-CE2-T2-G2</t>
  </si>
  <si>
    <t>1D-ORS-C07-FORMATION CONTINUE A L INITIATIVE DE L IEN FONDAMENTAUX-FAITS NUMERIQUES AU CE1 ET CE2-TEMPS 2 -GROUPE 2</t>
  </si>
  <si>
    <t>1D-ORS-C06-ENS EXPLICITE EN PEDAGOGIE</t>
  </si>
  <si>
    <t>1D-ORS-C06-ENSEIGNEMENT EXPLICITE EN PEDAGOGIE</t>
  </si>
  <si>
    <t>26A0410488</t>
  </si>
  <si>
    <t>1D-ORS-C06-AP12 ENS EXPLICITE : FDMTS DES PRATIQU</t>
  </si>
  <si>
    <t>1D-ORS-C06-AP12 ENSEIGNEMENT EXPLICITE DES APPRENTISSAGES : FONDEMENTS DES PRATIQUES PORU UNE ECOLE EFFICACE</t>
  </si>
  <si>
    <t>1D-ORS-C06-ENS EXPLICITE DES COMPORTEMENTS</t>
  </si>
  <si>
    <t>1D-ORS-C06-ENSEIGNEMENT EXPLICITE DES COMPORTEMENTS</t>
  </si>
  <si>
    <t>1D-ORS-C06-CHOIX ECOLE : MODULE D AJUSTEMENT</t>
  </si>
  <si>
    <t>1D - C4 - ORS - ENSEIGNER LES FONDAMENTAUX -G1-T1</t>
  </si>
  <si>
    <t>1D - CIR04 - ORS - ENSEIGNER LES FONDAMENTAUX - TRONC COMMUN - TAIMOANA - PINAI - T1</t>
  </si>
  <si>
    <t>26A0410489</t>
  </si>
  <si>
    <t>1D - C4 - ORS - ENSEIGNER LES FONDAMENTAUX</t>
  </si>
  <si>
    <t>1D- C4 - ORS - ENSEIGNER LES FONDAMENTAUX - ACCESSIBILITE - TRONC COMMUN</t>
  </si>
  <si>
    <t>1D - C4 - ORS - ENSEIGNER LES FONDAMENTAUX -G1-T2</t>
  </si>
  <si>
    <t>1D - CIR04 - ORS - ENSEIGNER LES FONDAMENTAUX - TRONC COMMUN - TAIMOANA - PINAI - T2</t>
  </si>
  <si>
    <t>1D - C4 - ORS - ENSEIGNER LES FONDAMENTAUX -G2-T1</t>
  </si>
  <si>
    <t>1D - CIR04 - ORS - ENSEIGNER LES FONDAMENTAUX - TRONC COMMUN - TOATA - PAOFAI - T1</t>
  </si>
  <si>
    <t>1D - C4 - ORS - ENSEIGNER LES FONDAMENTAUX -G2-T2</t>
  </si>
  <si>
    <t>1D - CIR04 - ORS - ENSEIGNER LES FONDAMENTAUX - TRONC COMMUN - TOATA - PAOFAI - T2</t>
  </si>
  <si>
    <t>1D- C4 - ORS - EVALUATION DES APPRENTISSAGES</t>
  </si>
  <si>
    <t>26A0410490</t>
  </si>
  <si>
    <t>1D-ORS-C07-FCIEN FOND-PROD ECRITS-CE1-CE2-T1-G1</t>
  </si>
  <si>
    <t>1D-ORS-C07-FORMATION CONTINUE A L INITIATIVE DE L IEN FONDAMENTAUX-PRODUCTION D ECRITS-CE1-CE2-TEMPS1-GROUPE1</t>
  </si>
  <si>
    <t>26A0410491</t>
  </si>
  <si>
    <t>1D-ORS-C07-FCIEN FOND-PROD ECRITS-CE1-CE2</t>
  </si>
  <si>
    <t>1D-ORS-C07-FORMATION CONTINUE A L INITIATIVE DE L IEN-FONDAMENTAUX-PRODUCTION D ECRITS-CE1-CE2</t>
  </si>
  <si>
    <t>1D-ORS-C07-FCIEN FOND-PROD ECRITS-CE1-CE2-T1-G2</t>
  </si>
  <si>
    <t>1D-ORS-C07-FORMATION CONTINUE A L INITIATIVE DE L IEN FONDAMENTAUX-PRODUCTION D ECRITS-CE1-CE2-TEMPS 1-GROUPE 2</t>
  </si>
  <si>
    <t>1D-ORS-C07-FCIEN FOND-PROD ECRITS-CE1-CE2-T2-G1</t>
  </si>
  <si>
    <t>1D-ORS-C07-FORMATION CONTINUE A L INITIATIVE DE L IEN FONDAMENTAUX-PRODUCTION D ECRITS-CE1-CE2-TEMPS 2-GROUPE 1</t>
  </si>
  <si>
    <t>1D-ORS-C07-FCIEN FOND-PROD ECRITS-CE1-CE2-T2-G2</t>
  </si>
  <si>
    <t>1D-ORS-C07-FORMATION CONTINUE A L INITIATIVE DE L IEN FONDAMENTAUX-PRODUCTION D ECRITS-CE1-CE2-TEMPS 2-GROUPE 2</t>
  </si>
  <si>
    <t>1D-ORS-C07-FCIEN FOND-STRAT COMP-C3-T1</t>
  </si>
  <si>
    <t>1D-ORS-C07-FORMATION CONTINUE A L INITIATIVE DE L IEN FONDAMENTAUX - STRATEGIE DE COMPREHENSION AU CYCLE 3-TEMPS 1</t>
  </si>
  <si>
    <t>26A0410492</t>
  </si>
  <si>
    <t>1D-ORS-C07-FCIEN FOND-STRAT COMP-C3</t>
  </si>
  <si>
    <t>1D-ORS-C07-Formation Continue a l initiative de l IEN FONDAMENTAUX-STRATEGIES DE COMPREHENSION  AU CYCLE 3</t>
  </si>
  <si>
    <t>1D-ORS-C07-FCIEN FOND-STRAT COMP-C3-T2</t>
  </si>
  <si>
    <t>1D-ORS-C07-FORMATION CONTINUE A L INITIATIVE DE L IEN FONDAMENTAUX -STRATEGIES DE COMPREHENSION AU CYCLE 3-TEMPS 2</t>
  </si>
  <si>
    <t>1D-ORS-C07-FCIEN FOND-RES PROB-C1-T1-G1</t>
  </si>
  <si>
    <t>1D-ORS-C07-FORMATION CONTINUE A L INITIATIVE DE L IEN-FONDAMENTAUX-RESOLUTION DE PROBLEMES AU CYCLE 1-TEMPS 1-GROUPE 1</t>
  </si>
  <si>
    <t>26A0410493</t>
  </si>
  <si>
    <t>1D-ORS-C07-FCIEN FOND-RES PROB-C1</t>
  </si>
  <si>
    <t>1D-ORS-C07-FORMATION CONTINUE A L INITIATIVE DE L IEN-FONDAMENTAUX-RESOLUTION DE PROBLEMES AU CYCLE 1</t>
  </si>
  <si>
    <t>1D-ORS-C07-FCIEN FOND-RES PROB-C1-T1-G2</t>
  </si>
  <si>
    <t>1D-ORS-C07-FORMATION CONTINUE A L INITIATIVE DE L IEN-FONDAMENTAUX-RESOLUTION DE PROBLEMES AU CYCLE 1-TEMPS 1-GROUPE 2</t>
  </si>
  <si>
    <t>1D-ORS-C07-FCIEN FOND-RES PROB-C1-T2-G1</t>
  </si>
  <si>
    <t>1D-ORS-C07-FORMATION CONTINUE A L INITIATIVE DE L IEN-FONDAMENTAUX-RESOLUTION DE PROBLEMES AU CYCLE 1-TEMPS 2-GROUPE 1</t>
  </si>
  <si>
    <t>1D-ORS-C07-FCIEN FOND-RES PROB-C1-T2-G2</t>
  </si>
  <si>
    <t>1D-ORS-C07-FORMATION CONTINUE A L INITIATIVE DE L IEN-FONDAMENTAUX-RESOLUTION DE PROBLEMES AU CYCLE 1-TEMPS 2-GROUPE 2</t>
  </si>
  <si>
    <t>1D-ORS-C07-FCIEN FOND-PRINC-ALPHA-C1-T1</t>
  </si>
  <si>
    <t>1D-ORS-C07-FORMATION CONTINUE A L INITIATIVE DE L IEN-FONDAMENTAUX-PRINCIPE ALPHABETIQUE AU CYCLE 1-TEMPS 1</t>
  </si>
  <si>
    <t>26A0410494</t>
  </si>
  <si>
    <t>1D-ORS-C07-FCIEN FOND-PRINC-ALPHA-C1</t>
  </si>
  <si>
    <t>1D-ORS-C07-FORMATION CONTINUE A L INITIATIVE DE L IEN-PRINCIPE ALPHABETIQUE AU CYCLE 1</t>
  </si>
  <si>
    <t>1D-ORS-C07-FCIEN FOND-PRINC-ALPHA-C1-T2</t>
  </si>
  <si>
    <t>1D-ORS-C07-FORMATION CONTINUE A L INITIATIVE DE L IEN-FONDAMENTAUX-PRINCIPE ALPHABETIQUE AU CYCLE 1-TEMPS 2</t>
  </si>
  <si>
    <t>1D-C07-FC PLAN-SINGAPOUR-VC-TIU-CP-T2-G1</t>
  </si>
  <si>
    <t>1D-C07-FORMATION CONTINUE-PLAN-SINGAPOUR-VISITE CROISEE AU CP-TEVA I UTA-TEMPS 2-GROUPE 1</t>
  </si>
  <si>
    <t>26A0410495</t>
  </si>
  <si>
    <t>1D-C07-FC PLAN-SINGAPOUR-VC-CP</t>
  </si>
  <si>
    <t>1D-C07-FORMATION CONTINUE-PLAN-SINGAPOUR-VISITE CROISEE AU CP</t>
  </si>
  <si>
    <t>1D-C07-FC PLAN-SINGAPOUR-VC-TIU-CP-T2-G2</t>
  </si>
  <si>
    <t>1D-C07-FORMATION CONTINUE-PLAN-SINGAPOUR-VISITE CROISEE AU CP-TEVA I UTA-TEMPS 2-GROUPE 2</t>
  </si>
  <si>
    <t>1D-C07-FC PLAN-SINGAPOUR-VC-PPR-CP-T2-G1</t>
  </si>
  <si>
    <t>1D-C07-FORMATION CONTINUE-PLAN-SINGAPOUR-VISITE CROISEE AU CP-PAPARA-TEMPS 2-GROUPE 1</t>
  </si>
  <si>
    <t>1D-C07-FC PLAN-SINGAPOUR-VC-PPR-CP-T2-G2</t>
  </si>
  <si>
    <t>1D-C07-FORMATION CONTINUE-PLAN-SINGAPOUR-VISITE CROISEE AU CP-PAPARA-TEMPS 2-GROUPE 2</t>
  </si>
  <si>
    <t>1D-C07-FC PLAN-SINGAPOUR-VC-PAEA-CP-T4-G1</t>
  </si>
  <si>
    <t>1D-C07-FORMATION CONTINUE-PLAN-SINGAPOUR-VISITE CROISEE AU CP-PAEA-TEMPS 4-GROUPE 1</t>
  </si>
  <si>
    <t>1D-C07-FC PLAN-SINGAPOUR-VC-PAEA-CP-T4-G2</t>
  </si>
  <si>
    <t>1D-C07-FORMATION CONTINUE-PLAN-SINGAPOUR-VISITE CROISEE AU CP-PAPARA-TEMPS 4-GROUPE 2</t>
  </si>
  <si>
    <t>1D-C07-FC PLAN-SINGAPOUR-VC-TIU-CP-T4-G1</t>
  </si>
  <si>
    <t>1D-C07-FORMATION CONTINUE-PLAN-SINGAPOUR-VISITE CROISEE AU CP-TEVA I UTA-TEMPS 4-GROUPE 1</t>
  </si>
  <si>
    <t>1D-C07-FC PLAN-SINGAPOUR-VC-TIU-CP-T4-G2</t>
  </si>
  <si>
    <t>1D-C07-FORMATION CONTINUE-PLAN-SINGAPOUR-VISITE CROISEE AU CP-TEVA I UTA-TEMPS 4-GROUPE 2</t>
  </si>
  <si>
    <t>1D-C07-FC PLAN-SINGAPOUR-VC-PPR-CP-T4-G1</t>
  </si>
  <si>
    <t>1D-C07-FORMATION CONTINUE-PLAN-SINGAPOUR-VISITE CROISEE AU CP-PAPARA-TEMPS 4-GROUPE 1</t>
  </si>
  <si>
    <t>1D-C07-FC PLAN-SINGAPOUR-VC-PPR-CP-T4-G2</t>
  </si>
  <si>
    <t>1D-C07-FC PLAN-SINGAPOUR-VC-PAEA-CP-T2-G1</t>
  </si>
  <si>
    <t>1D-C07-FORMATION CONTINUE-PLAN-SINGAPOUR-VISITE CROISEE AU CP-PAEA-TEMPS 2-GROUPE 1</t>
  </si>
  <si>
    <t>1D-C07-FC PLAN-SINGAPOUR-VC-PAEA-CP-T2-G2</t>
  </si>
  <si>
    <t>1D-C07-FORMATION CONTINUE-PLAN-SINGAPOUR-VISITE CROISEE AU CP-PAEA-TEMPS 2-GROUPE 2</t>
  </si>
  <si>
    <t>1D-ORS-C07-FCIEN FOND-COMP NARRAMUS-C1-T1</t>
  </si>
  <si>
    <t>1D-ORS-C07-FORMATION CONTINUE A L INITIATIVE DE L IEN - FONDAMENTAUX -COMPREHENSION DISPOSITIF NARRAMUS AU CYCLE 1-TEMPS 1</t>
  </si>
  <si>
    <t>26A0410496</t>
  </si>
  <si>
    <t>1D-ORS-C07-FCIEN FOND-COMP NARRAMUS-C1</t>
  </si>
  <si>
    <t>1D-ORS-C07-FORMATION A L INITIATIVE DE L IEN FONDAMENTAUX -COMPREHENSION DISPOSITIF NARRAMUS AU CYCLE 1</t>
  </si>
  <si>
    <t>1D-ORS-C07-FCIEN FOND-COMP NARRAMUS-C1-T2</t>
  </si>
  <si>
    <t>1D-ORS-C07-FORMATION CONTINUE A L INITIATIVE DE L IEN - FONDAMENTAUX -COMPREHENSION DISPOSITIF NARRAMUS AU CYCLE 1-TEMPS 2</t>
  </si>
  <si>
    <t>1D-C07-FCBFC-RES PROB-PAEA-C3-T1</t>
  </si>
  <si>
    <t>1D-C07-FORMATION CONTINUE AVEC BFC-RESOLUTION DE PROBLEMES -ENSEIGNANTS DE CYCLE 3 DE LA COMMUNE DE PAEA-TEMPS 1</t>
  </si>
  <si>
    <t>26A0410497</t>
  </si>
  <si>
    <t>1D-C07-FCBFC-RES PROB-C3</t>
  </si>
  <si>
    <t>1D-C07-FORMATION CONTINUE AVEC BFC-RESOLUTION DE PROBLEMES  AU CYCLE 3</t>
  </si>
  <si>
    <t>1D-C07-FCBFC-RES PROB-PAEA-C3-T2</t>
  </si>
  <si>
    <t>1D-C07-FORMATION CONTINUE AVEC BFC-RESOLUTION DE PROBLEMES -ENSEIGNANTS DE CYCLE 3 DE LA COMMUNE DE PAEA-TEMPS 2</t>
  </si>
  <si>
    <t>1D-C07-FCBFC-RES PROB-PPR-C3-T1</t>
  </si>
  <si>
    <t>1D-C07-FORMATION CONTINUE AVEC BFC - RESOLUTION DE PROBLEMES -ENSEIGNANTS DE CYCLE 3 DE LA COMMUNE DE PAPARA-TEMPS 1</t>
  </si>
  <si>
    <t>1D-C07-FCBFC-RES PROB-PPR-C3-T2</t>
  </si>
  <si>
    <t>1D-C07-FORMATION CONTINUE AVEC BFC - RESOLUTION DE PROBLEMES -ENSEIGNANTS DE CYCLE 3 DE LA COMMUNE DE PAPARA-TEMPS 2</t>
  </si>
  <si>
    <t>1D-C07-FCBFC-RES PROB-TIU-C3-T1</t>
  </si>
  <si>
    <t>1D-C07-FORMATION CONTINUE AVEC BFC - RESOLUTION DE PROBLEMES -ENSEIGNANTS DE CYCLE 3 DE TEVA-I-UTA -TEMPS 1</t>
  </si>
  <si>
    <t>1D-C07-FCBFC-RES PROB-TIU-C3-T2</t>
  </si>
  <si>
    <t>1D-C07-FORMATION CONTINUE AVEC BFC - RESOLUTION DE PROBLEMES -ENSEIGNANTS DE CYCLE 3 DE TEVA-I-UTA -TEMPS 2</t>
  </si>
  <si>
    <t>1D-C07-FCBFC-DPED-TIU-C1-T1</t>
  </si>
  <si>
    <t>1D-C07-FCBFC-DIALOGUE PEDAGOGIQUE A EVALUATION DIFFEREE TIU CYCLE 1-T1</t>
  </si>
  <si>
    <t>26A0410498</t>
  </si>
  <si>
    <t>1D-C07-FCBFC-DPED-C1</t>
  </si>
  <si>
    <t>1D-C07-FCBFC-DIALOGUE PEDAGOGIQUE A EVALUATION DIFFEREE-CYCLE 1</t>
  </si>
  <si>
    <t>1D-C07-FCBFC-DPED-PAEA-C1-T1</t>
  </si>
  <si>
    <t>1D-C07-FCBFC-DIALOGUE PEDAGOGIQUE A EVALUATION DIFFEREE PAEA CYCLE 1-T1</t>
  </si>
  <si>
    <t>1D-C07-FCBFC-DPED-PAEA-TIU-C1-T2</t>
  </si>
  <si>
    <t>1D-C07-FCBFC-DIALOGUE PEDAGOGIQUE A EVALUATION DIFFEREE CYCLE 1-PAEA TIU-T2</t>
  </si>
  <si>
    <t>1D-ORS-C07-FCIEN FOND-FAITS NUM-C3-T1</t>
  </si>
  <si>
    <t>1D-ORS-C07-FORMATION CONTINUE A L INITIATIVE DE L IEN FONDAMENTAUX-FAITS NUMERIQUES-C3-TEMPS1</t>
  </si>
  <si>
    <t>26A0410499</t>
  </si>
  <si>
    <t>1D-ORS-C07-FCIEN FOND-FAITS NUM-C3</t>
  </si>
  <si>
    <t>1D-ORS-C07-FORMATION CONTINUE A L INITIATIVE DEL IEN FONDAMENTAUX-FAITS NUMERIQUES-C3</t>
  </si>
  <si>
    <t>1D-ORS-C07-FCIEN FOND-FAITS NUM-C3-T2</t>
  </si>
  <si>
    <t>1D-ORS-C07-FORMATION CONTINUE A L INITIATIVE DE L IEN FONDAMENTAUX-FAITS NUMERIQUES-C3-TEMPS2</t>
  </si>
  <si>
    <t>1D-C07-FCBFC-REO-T1</t>
  </si>
  <si>
    <t>26A0410500</t>
  </si>
  <si>
    <t>1D-C07-FCBFC-REO</t>
  </si>
  <si>
    <t>1D-C07-FCBFC-REO-T2</t>
  </si>
  <si>
    <t>1D-C07-FCBFC-REO-T3</t>
  </si>
  <si>
    <t>26A0410501</t>
  </si>
  <si>
    <t>2D-SST-REGROUPEMENT CORRESPONDANT INRS</t>
  </si>
  <si>
    <t xml:space="preserve">2D-SST-REGROUPEMENT DESTINE EXCLUSIVEMENT AU CORRESPONDANT ACADEMIQUE INRS </t>
  </si>
  <si>
    <t>SANTE SECURITE AU TRAVAIL - HABILITATIONS</t>
  </si>
  <si>
    <t>ATTS-ENTRETIEN MANUEL DES SOLS ET SURFACES TECHNIQUES ET METHODES</t>
  </si>
  <si>
    <t>26A0410502</t>
  </si>
  <si>
    <t>ATSS- FORMATION AUX TECHNIQUES ENTRETIEN MANUEL DES SOLS ET SURFACES</t>
  </si>
  <si>
    <t>ATSS-MAINTENANCE CABLAGES RESEAUX INFORMATIQUES</t>
  </si>
  <si>
    <t>ATSS-ENTRETIEN ET MAINTENANCE DES CABLAGES RESEAUX INFORMATIQUES</t>
  </si>
  <si>
    <t>26A0410503</t>
  </si>
  <si>
    <t>ATSS-CABLAGES ET RESEAUX INFORMATIQUES ET TELEPHONIQUE</t>
  </si>
  <si>
    <t>ATSS- MAINTENANCE AUTOCOMMUTATEUR TELEPHONIQUE</t>
  </si>
  <si>
    <t>ATSS- FORMATION POUR UTILISER ET ASSURER LA MAINTENANCE D UN AUTOCOMMUTATEUR TELEPHONIQUE</t>
  </si>
  <si>
    <t>ATSS-MAINTENANCE CABLAGES RESEAUX FIBRE OPTIQ</t>
  </si>
  <si>
    <t>ATSS-ENTRETIEN ET MAINTENANCE DES RESEAUX AVEC FIBRE OPTIQUE</t>
  </si>
  <si>
    <t>ATSS-SECU-PRIMO FORMATION BO-BE-BS NON ELECTRICIE</t>
  </si>
  <si>
    <t>ATSS-PRIMO FORMATION  HABILITATION ELECTRIQUE B0-BE-BS NON ELECTRICIEN</t>
  </si>
  <si>
    <t>26A0410504</t>
  </si>
  <si>
    <t>ATSS-PREVENTION RISQUES ELECTRIQUES HABILITATION ELECTRIQUE BO-BE-BS NON ELECTRICIEN</t>
  </si>
  <si>
    <t>ATSS-SECU-RECYCLAGE HAB ELECT BO-BE-BS NON ELECT</t>
  </si>
  <si>
    <t>ATSS-FORMATION RECYCLAGE HABILITATION ELECTRIQUE BO-BE-BS NON ELECTRICIEN</t>
  </si>
  <si>
    <t>ATSS-PRIMO FORMATION B1V-B2V-BR ELECTRICIEN</t>
  </si>
  <si>
    <t>ATSS-FORMATION RECYCLAGE HABILITATION ELECTRIQUE B1V-B2V-BR-BC ELECTRICIEN</t>
  </si>
  <si>
    <t>26A0410505</t>
  </si>
  <si>
    <t>ATSS-HABILITATION ELECTRIQ B1V-B2V-BR ELECTRICIEN</t>
  </si>
  <si>
    <t>ATSS-PREVENTION RISQUES ELECTRIQUES HABILITATION ELECTRIQUE POUR ELECTRICIEN</t>
  </si>
  <si>
    <t>ATSS- ENTRETIEN RENOVATION STRUCTURES METALLIQUES</t>
  </si>
  <si>
    <t>ATSS- ENTRETIEN ET RENOVATION DES STRUCTURES METALLIQUES</t>
  </si>
  <si>
    <t>26A0410506</t>
  </si>
  <si>
    <t>ATSS-STRUCTURE METALLIQUE ENTRETIEN ET RENOVATION</t>
  </si>
  <si>
    <t>ATSS-ENTR-PORTAIL ELECTRIQUE ENTRETIEN MAINTENANC</t>
  </si>
  <si>
    <t>ATSS-ENTRETIEN ET MAINTENANCE DES PORTAILS ELECTRIQUES NIVEAU 1</t>
  </si>
  <si>
    <t>26A0410507</t>
  </si>
  <si>
    <t>ATSS-ENTRETIEN MAINTENANCE PORTAIL ELECTRIQUE</t>
  </si>
  <si>
    <t>ATSS-ENTRETIEN MAINTENANCE PORTAIL ELECTRIQUE NIVEAU 1</t>
  </si>
  <si>
    <t>0D-PSC-FORMATION CONTINUE FORMATEURS PSC</t>
  </si>
  <si>
    <t>26A0410508</t>
  </si>
  <si>
    <t>26A0410509</t>
  </si>
  <si>
    <t>2D-SST-TRAVAIL EN HAUTEUR R408- MAC FOFO TH</t>
  </si>
  <si>
    <t>Maintien et actualisation des competences du formateur de formateurs en travail en hauteur R408</t>
  </si>
  <si>
    <t>26A0410510</t>
  </si>
  <si>
    <t>0D-PSC-DEVENIR FORMATEUR EN SECOURISME</t>
  </si>
  <si>
    <t>26A0410511</t>
  </si>
  <si>
    <t>26A0410512</t>
  </si>
  <si>
    <t>26A0410513</t>
  </si>
  <si>
    <t>26A0410514</t>
  </si>
  <si>
    <t>26A0410515</t>
  </si>
  <si>
    <t>26A0410516</t>
  </si>
  <si>
    <t>2D-LVE-GROUPE DE REFLEXION DES PROFESSEURS DE LP</t>
  </si>
  <si>
    <t>26A0410517</t>
  </si>
  <si>
    <t>2D-ECO-RENOV BCP METIERS DE LA RESTAURATION S1</t>
  </si>
  <si>
    <t>2D-ECO-RENOVATION BCP METIERS DE LA RESTAURATION S1</t>
  </si>
  <si>
    <t>26A0410518</t>
  </si>
  <si>
    <t>2D-ECO-RENOVATION BCP METIERS DE LA RESTAURATION</t>
  </si>
  <si>
    <t>2D-ECO-RENOV BCP METIERS DE LA RESTAURATION S2</t>
  </si>
  <si>
    <t>2D-ECO-RENOVATION BCP METIERS DE LA RESTAURATION S2</t>
  </si>
  <si>
    <t>2D-ECO-RENOV BCP METIERS DE LA RESTAURATION S3</t>
  </si>
  <si>
    <t>2D-ECO-RENOVATION BCP METIERS DE LA RESTAURATION S3</t>
  </si>
  <si>
    <t>2D-STVST-REFERENTIEL ET OUTILS COMMUNS</t>
  </si>
  <si>
    <t>2D-STVST-ANALYSE DU REFERENTIEL CAP AEPE ET ELABORATION DES DOCUMENTS COMMUNS</t>
  </si>
  <si>
    <t>26A0410519</t>
  </si>
  <si>
    <t xml:space="preserve">2D-STVST -ENSEIGNER EN CAP AEPE </t>
  </si>
  <si>
    <t>2D-STVST-DECOUVERTE, ANALYSE ET DECOUPAGE DU REFERENTIEL CAP AEPE</t>
  </si>
  <si>
    <t>2D-STVST-PLAN FORMATION ET SUJET CAP AEPE</t>
  </si>
  <si>
    <t>2D-STVST-ELABORATION D UN PLAN DE FORMATION COMMUN ET D UNE BANQUE DE SITUATIONS ET SUJETS EN CAP AEPE</t>
  </si>
  <si>
    <t>2D-SVTST-ETAT DES LIEUX EN BAC PRO AEPA</t>
  </si>
  <si>
    <t>2D-SVTST-ETAT DES LIEUX EN BAC PRO AEPA Analyse des pratiques professionnelles et pedagogiques mises en oeuvre en Bac Pro AEPA</t>
  </si>
  <si>
    <t>26A0410520</t>
  </si>
  <si>
    <t>2D-STVST-  ENSEIGNER EN BAC PRO AEPA</t>
  </si>
  <si>
    <t>2D-STVTS-CONSTRUIRE UNE CULTURE COMMUNE, HARMONISER LES PRATIQUES ET ELABORER DES OUTILS PARTAGES EN BAC PRO AEPA</t>
  </si>
  <si>
    <t>2D-STVST-PROGRESSION PEDAGOGIQUE EN BAC PRO AEPA</t>
  </si>
  <si>
    <t>2D-STVST-PROGRESSION PEDAGOGIQUE ET OUTILS EN BAC PRO AEPA</t>
  </si>
  <si>
    <t>2D-STVST-OUTIL NUMERIQUE DE TRANSMISSION</t>
  </si>
  <si>
    <t>2D-STVST-OUTIL NUMERIQUE DE TRANSMISSION Prendre en main et integrer l outil pedagogique de transmission numerique dans les sequences de Bac Pro ASSP</t>
  </si>
  <si>
    <t>26A0410521</t>
  </si>
  <si>
    <t>2D-STVST-  FORMATION ASSP LOGICIEL DE SOINS</t>
  </si>
  <si>
    <t>2D-STVST-UTILISER UN OUTIL PEDAGOGIQUE DE TRANSMISSION NUMERIQUE POUR FORMER LES ELEVES DE BAC PRO ASSP AUX TRANSMISSIONS PROFESSIONNELLES</t>
  </si>
  <si>
    <t>2D-STVST CONCEVOIR ET ANIMER UNE SIMULATION ASSP</t>
  </si>
  <si>
    <t>26A0410522</t>
  </si>
  <si>
    <t>2D-STVST-PEDAGOGIE DE LA SIMULATION EN ASSP</t>
  </si>
  <si>
    <t>2D-STVST-METTRE EN OEUVRE LA PEDAGOGIE DE LA SIMULATION EN SANTE DANS LES ENSEIGNEMENTS PROFESSIONNELS EN BAC PRO ASSP</t>
  </si>
  <si>
    <t>2D-STVST-PROGRESSION PEDAGOGIQUE EN PSE BCP</t>
  </si>
  <si>
    <t>26A0410523</t>
  </si>
  <si>
    <t>2D-STVST-REFERENTIEL ET PROGRESSION EN CAP AAGA</t>
  </si>
  <si>
    <t>26A0410524</t>
  </si>
  <si>
    <t>2D-STVST-ENSEIGNER EN CAP AAGA</t>
  </si>
  <si>
    <t>2D-STVST-ENSEIGNER ET EVALUER EN BTS MECP</t>
  </si>
  <si>
    <t>26A0410525</t>
  </si>
  <si>
    <t>1D-C03-REFERENTS NUMERIQUES</t>
  </si>
  <si>
    <t>1D-C03-REFERENTS NUMERIQUES C1 C2 C3</t>
  </si>
  <si>
    <t>26A0410436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</si>
</sst>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€_-;\-* #,##0.00\ _€_-;_-* &quot;-&quot;??\ _€_-;_-@_-"/>
    <numFmt numFmtId="165" formatCode="_-* #,##0.00\ [$€-40C]_-;\-* #,##0.00\ [$€-40C]_-;_-* &quot;-&quot;??\ [$€-40C]_-;_-@_-"/>
    <numFmt numFmtId="166" formatCode="#,##0\ [$XPF]"/>
    <numFmt numFmtId="167" formatCode="#,##0\ [$XPF];[Red]#,##0\ [$XPF]"/>
  </numFmts>
  <fonts count="24" x14ac:knownFonts="1">
    <font>
      <sz val="10"/>
      <color theme="1"/>
      <name val="Arial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64"/>
      <name val="Calibri"/>
      <family val="2"/>
    </font>
    <font>
      <sz val="10"/>
      <name val="Arial"/>
      <family val="2"/>
    </font>
    <font>
      <sz val="10"/>
      <name val="Times New Roman"/>
      <family val="1"/>
    </font>
    <font>
      <b/>
      <sz val="14"/>
      <color indexed="64"/>
      <name val="Times New Roman"/>
      <family val="1"/>
    </font>
    <font>
      <b/>
      <sz val="18"/>
      <color indexed="64"/>
      <name val="Times New Roman"/>
      <family val="1"/>
    </font>
    <font>
      <sz val="14"/>
      <name val="Times New Roman"/>
      <family val="1"/>
    </font>
    <font>
      <b/>
      <sz val="14"/>
      <color indexed="2"/>
      <name val="Times New Roman"/>
      <family val="1"/>
    </font>
    <font>
      <sz val="12"/>
      <name val="Times New Roman"/>
      <family val="1"/>
    </font>
    <font>
      <b/>
      <sz val="12"/>
      <color indexed="2"/>
      <name val="Times New Roman"/>
      <family val="1"/>
    </font>
    <font>
      <b/>
      <sz val="14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b/>
      <sz val="10"/>
      <color theme="1"/>
      <name val="Arial"/>
      <family val="2"/>
    </font>
    <font>
      <sz val="11"/>
      <name val="Calibri"/>
      <family val="2"/>
      <scheme val="minor"/>
    </font>
    <font>
      <sz val="9"/>
      <color indexed="63"/>
      <name val="Arial"/>
      <family val="2"/>
    </font>
    <font>
      <sz val="14"/>
      <color indexed="2"/>
      <name val="Times New Roman"/>
      <family val="1"/>
    </font>
    <font>
      <sz val="12"/>
      <color theme="1"/>
      <name val="Times New Roman"/>
      <family val="1"/>
    </font>
    <font>
      <sz val="12"/>
      <color theme="0"/>
      <name val="Times New Roman"/>
      <family val="1"/>
    </font>
    <font>
      <sz val="10"/>
      <name val="Calibri"/>
      <family val="2"/>
      <scheme val="minor"/>
    </font>
    <font>
      <sz val="9"/>
      <color rgb="FF333333"/>
      <name val="Arial"/>
      <family val="2"/>
    </font>
    <font>
      <sz val="9"/>
      <color rgb="FF333333"/>
      <name val="Arial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31"/>
      </patternFill>
    </fill>
    <fill>
      <patternFill patternType="solid">
        <fgColor indexed="45"/>
        <bgColor indexed="45"/>
      </patternFill>
    </fill>
    <fill>
      <patternFill patternType="solid">
        <fgColor rgb="FFE9FFE9"/>
        <bgColor rgb="FFE9FFE9"/>
      </patternFill>
    </fill>
    <fill>
      <patternFill patternType="solid">
        <fgColor indexed="46"/>
        <bgColor indexed="46"/>
      </patternFill>
    </fill>
    <fill>
      <patternFill patternType="solid">
        <fgColor indexed="3"/>
        <bgColor indexed="3"/>
      </patternFill>
    </fill>
    <fill>
      <patternFill patternType="solid">
        <fgColor indexed="20"/>
        <bgColor indexed="20"/>
      </patternFill>
    </fill>
    <fill>
      <patternFill patternType="solid">
        <fgColor indexed="52"/>
        <bgColor indexed="52"/>
      </patternFill>
    </fill>
    <fill>
      <patternFill patternType="solid">
        <fgColor indexed="26"/>
        <bgColor indexed="26"/>
      </patternFill>
    </fill>
    <fill>
      <patternFill patternType="solid">
        <fgColor theme="0"/>
        <bgColor theme="0"/>
      </patternFill>
    </fill>
    <fill>
      <patternFill patternType="solid">
        <fgColor indexed="65"/>
      </patternFill>
    </fill>
    <fill>
      <patternFill patternType="solid">
        <fgColor indexed="5"/>
        <bgColor indexed="5"/>
      </patternFill>
    </fill>
    <fill>
      <patternFill patternType="solid">
        <fgColor theme="0" tint="-4.9989318521683403E-2"/>
        <bgColor theme="0" tint="-4.9989318521683403E-2"/>
      </patternFill>
    </fill>
    <fill>
      <patternFill patternType="solid">
        <fgColor rgb="FF92D050"/>
        <bgColor rgb="FF92D050"/>
      </patternFill>
    </fill>
    <fill>
      <patternFill patternType="solid">
        <fgColor rgb="FFFFC000"/>
        <bgColor rgb="FFFFC000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indexed="65"/>
      </patternFill>
    </fill>
    <fill>
      <patternFill patternType="solid">
        <fgColor theme="0" tint="-0.14999847407452621"/>
        <bgColor theme="0" tint="-0.249977111117893"/>
      </patternFill>
    </fill>
    <fill>
      <patternFill patternType="solid">
        <fgColor theme="0" tint="-0.14999847407452621"/>
        <bgColor theme="5" tint="0.79998168889431442"/>
      </patternFill>
    </fill>
    <fill>
      <patternFill patternType="solid">
        <fgColor theme="9" tint="0.79998168889431442"/>
        <bgColor theme="5" tint="0.79998168889431442"/>
      </patternFill>
    </fill>
    <fill>
      <patternFill patternType="solid">
        <fgColor theme="9" tint="0.79998168889431442"/>
        <bgColor theme="0" tint="-0.249977111117893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theme="9" tint="0.79998168889431442"/>
      </patternFill>
    </fill>
    <fill>
      <patternFill patternType="solid">
        <fgColor rgb="FFF7F7F7"/>
        <bgColor rgb="FFFFFFFF"/>
      </patternFill>
    </fill>
  </fills>
  <borders count="7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theme="4" tint="0.3999755851924192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 diagonalUp="1"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 style="hair">
        <color auto="1"/>
      </diagonal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/>
      <diagonal/>
    </border>
  </borders>
  <cellStyleXfs count="26">
    <xf numFmtId="0" fontId="0" fillId="0" borderId="0"/>
    <xf numFmtId="0" fontId="1" fillId="2" borderId="0" applyNumberFormat="0" applyBorder="0"/>
    <xf numFmtId="0" fontId="1" fillId="3" borderId="0" applyNumberFormat="0" applyBorder="0"/>
    <xf numFmtId="0" fontId="1" fillId="4" borderId="0" applyNumberFormat="0" applyBorder="0"/>
    <xf numFmtId="0" fontId="1" fillId="5" borderId="0" applyNumberFormat="0" applyBorder="0"/>
    <xf numFmtId="0" fontId="1" fillId="6" borderId="0" applyNumberFormat="0" applyBorder="0"/>
    <xf numFmtId="0" fontId="2" fillId="6" borderId="0" applyNumberFormat="0" applyBorder="0"/>
    <xf numFmtId="0" fontId="2" fillId="7" borderId="0" applyNumberFormat="0" applyBorder="0"/>
    <xf numFmtId="0" fontId="2" fillId="8" borderId="0" applyNumberFormat="0" applyBorder="0"/>
    <xf numFmtId="0" fontId="3" fillId="9" borderId="1" applyNumberFormat="0" applyFont="0"/>
    <xf numFmtId="0" fontId="3" fillId="9" borderId="1" applyNumberFormat="0" applyFont="0"/>
    <xf numFmtId="164" fontId="3" fillId="0" borderId="0" applyFont="0" applyFill="0" applyBorder="0"/>
    <xf numFmtId="164" fontId="3" fillId="0" borderId="0" applyFont="0" applyFill="0" applyBorder="0"/>
    <xf numFmtId="165" fontId="1" fillId="0" borderId="0"/>
    <xf numFmtId="165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</cellStyleXfs>
  <cellXfs count="196">
    <xf numFmtId="0" fontId="0" fillId="0" borderId="0" xfId="0"/>
    <xf numFmtId="0" fontId="10" fillId="10" borderId="0" xfId="0" applyFont="1" applyFill="1" applyAlignment="1">
      <alignment horizontal="center" vertical="center" wrapText="1"/>
    </xf>
    <xf numFmtId="0" fontId="0" fillId="0" borderId="0" xfId="0"/>
    <xf numFmtId="0" fontId="15" fillId="17" borderId="69" xfId="0" applyFont="1" applyFill="1" applyBorder="1" applyAlignment="1">
      <alignment horizontal="center" vertical="center"/>
    </xf>
    <xf numFmtId="0" fontId="0" fillId="0" borderId="26" xfId="0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6" fontId="0" fillId="18" borderId="26" xfId="0" applyNumberFormat="1" applyFill="1" applyBorder="1" applyAlignment="1">
      <alignment horizontal="center" vertical="center"/>
    </xf>
    <xf numFmtId="0" fontId="15" fillId="0" borderId="69" xfId="0" applyFont="1" applyBorder="1" applyAlignment="1">
      <alignment horizontal="center" vertical="center"/>
    </xf>
    <xf numFmtId="0" fontId="17" fillId="19" borderId="0" xfId="0" applyFont="1" applyFill="1" applyAlignment="1">
      <alignment horizontal="left"/>
    </xf>
    <xf numFmtId="0" fontId="4" fillId="0" borderId="0" xfId="0" applyFont="1" applyAlignment="1">
      <alignment horizontal="center" vertical="center"/>
    </xf>
    <xf numFmtId="166" fontId="0" fillId="20" borderId="26" xfId="0" applyNumberFormat="1" applyFill="1" applyBorder="1" applyAlignment="1">
      <alignment horizontal="center" vertical="center"/>
    </xf>
    <xf numFmtId="166" fontId="0" fillId="21" borderId="26" xfId="0" applyNumberFormat="1" applyFill="1" applyBorder="1" applyAlignment="1">
      <alignment horizontal="center" vertical="center"/>
    </xf>
    <xf numFmtId="166" fontId="0" fillId="22" borderId="26" xfId="0" applyNumberFormat="1" applyFill="1" applyBorder="1" applyAlignment="1">
      <alignment horizontal="center" vertical="center"/>
    </xf>
    <xf numFmtId="166" fontId="0" fillId="23" borderId="26" xfId="0" applyNumberFormat="1" applyFill="1" applyBorder="1" applyAlignment="1">
      <alignment horizontal="center" vertical="center"/>
    </xf>
    <xf numFmtId="166" fontId="10" fillId="0" borderId="57" xfId="0" applyNumberFormat="1" applyFont="1" applyBorder="1" applyAlignment="1" applyProtection="1">
      <alignment horizontal="center" vertical="center" wrapText="1"/>
    </xf>
    <xf numFmtId="1" fontId="10" fillId="0" borderId="60" xfId="0" applyNumberFormat="1" applyFont="1" applyBorder="1" applyAlignment="1" applyProtection="1">
      <alignment horizontal="center" vertical="center" wrapText="1"/>
    </xf>
    <xf numFmtId="1" fontId="10" fillId="0" borderId="55" xfId="0" applyNumberFormat="1" applyFont="1" applyBorder="1" applyAlignment="1" applyProtection="1">
      <alignment horizontal="center" vertical="center" wrapText="1"/>
    </xf>
    <xf numFmtId="166" fontId="14" fillId="0" borderId="56" xfId="0" applyNumberFormat="1" applyFont="1" applyBorder="1" applyAlignment="1" applyProtection="1">
      <alignment horizontal="center" vertical="center" wrapText="1"/>
    </xf>
    <xf numFmtId="166" fontId="14" fillId="0" borderId="61" xfId="0" applyNumberFormat="1" applyFont="1" applyBorder="1" applyAlignment="1" applyProtection="1">
      <alignment horizontal="center" vertical="center" wrapText="1"/>
    </xf>
    <xf numFmtId="1" fontId="10" fillId="0" borderId="65" xfId="0" applyNumberFormat="1" applyFont="1" applyBorder="1" applyAlignment="1" applyProtection="1">
      <alignment horizontal="center" vertical="center" wrapText="1"/>
    </xf>
    <xf numFmtId="166" fontId="14" fillId="0" borderId="66" xfId="0" applyNumberFormat="1" applyFont="1" applyBorder="1" applyAlignment="1" applyProtection="1">
      <alignment horizontal="center" vertical="center" wrapText="1"/>
    </xf>
    <xf numFmtId="0" fontId="8" fillId="10" borderId="0" xfId="0" applyFont="1" applyFill="1" applyAlignment="1" applyProtection="1">
      <alignment horizontal="center" vertical="center" wrapText="1"/>
      <protection locked="0"/>
    </xf>
    <xf numFmtId="0" fontId="5" fillId="10" borderId="0" xfId="0" applyFont="1" applyFill="1" applyAlignment="1" applyProtection="1">
      <alignment horizontal="center" vertical="center" wrapText="1"/>
      <protection locked="0"/>
    </xf>
    <xf numFmtId="0" fontId="10" fillId="10" borderId="0" xfId="0" applyFont="1" applyFill="1" applyAlignment="1" applyProtection="1">
      <alignment horizontal="center" vertical="center" wrapText="1"/>
      <protection locked="0"/>
    </xf>
    <xf numFmtId="0" fontId="11" fillId="10" borderId="0" xfId="0" applyFont="1" applyFill="1" applyAlignment="1" applyProtection="1">
      <alignment horizontal="center" vertical="center" wrapText="1"/>
      <protection locked="0"/>
    </xf>
    <xf numFmtId="165" fontId="6" fillId="11" borderId="0" xfId="13" applyNumberFormat="1" applyFont="1" applyFill="1" applyAlignment="1" applyProtection="1">
      <alignment horizontal="center" vertical="center" textRotation="90" wrapText="1"/>
      <protection locked="0"/>
    </xf>
    <xf numFmtId="165" fontId="6" fillId="11" borderId="0" xfId="13" applyNumberFormat="1" applyFont="1" applyFill="1" applyAlignment="1" applyProtection="1">
      <alignment horizontal="center" vertical="center" wrapText="1"/>
      <protection locked="0"/>
    </xf>
    <xf numFmtId="165" fontId="9" fillId="11" borderId="14" xfId="13" applyNumberFormat="1" applyFont="1" applyFill="1" applyBorder="1" applyAlignment="1" applyProtection="1">
      <alignment horizontal="center" vertical="center" wrapText="1"/>
      <protection locked="0"/>
    </xf>
    <xf numFmtId="0" fontId="8" fillId="10" borderId="16" xfId="0" applyFont="1" applyFill="1" applyBorder="1" applyAlignment="1" applyProtection="1">
      <alignment horizontal="center" vertical="center" wrapText="1"/>
      <protection locked="0"/>
    </xf>
    <xf numFmtId="165" fontId="9" fillId="10" borderId="25" xfId="13" applyNumberFormat="1" applyFont="1" applyFill="1" applyBorder="1" applyAlignment="1" applyProtection="1">
      <alignment horizontal="center" vertical="center" wrapText="1"/>
      <protection locked="0"/>
    </xf>
    <xf numFmtId="165" fontId="9" fillId="10" borderId="38" xfId="13" applyNumberFormat="1" applyFont="1" applyFill="1" applyBorder="1" applyAlignment="1" applyProtection="1">
      <alignment horizontal="center" vertical="center" wrapText="1"/>
      <protection locked="0"/>
    </xf>
    <xf numFmtId="0" fontId="14" fillId="10" borderId="0" xfId="0" applyFont="1" applyFill="1" applyAlignment="1" applyProtection="1">
      <alignment horizontal="center" vertical="center" wrapText="1"/>
      <protection locked="0"/>
    </xf>
    <xf numFmtId="0" fontId="12" fillId="14" borderId="51" xfId="0" applyFont="1" applyFill="1" applyBorder="1" applyAlignment="1" applyProtection="1">
      <alignment horizontal="center" vertical="center" wrapText="1"/>
      <protection locked="0"/>
    </xf>
    <xf numFmtId="0" fontId="10" fillId="0" borderId="51" xfId="0" applyFont="1" applyBorder="1" applyAlignment="1" applyProtection="1">
      <alignment horizontal="center" vertical="center" wrapText="1"/>
      <protection locked="0"/>
    </xf>
    <xf numFmtId="0" fontId="14" fillId="0" borderId="48" xfId="0" applyFont="1" applyBorder="1" applyAlignment="1" applyProtection="1">
      <alignment horizontal="center" vertical="center" wrapText="1"/>
      <protection locked="0"/>
    </xf>
    <xf numFmtId="0" fontId="14" fillId="0" borderId="49" xfId="0" applyFont="1" applyBorder="1" applyAlignment="1" applyProtection="1">
      <alignment horizontal="center" vertical="center" wrapText="1"/>
      <protection locked="0"/>
    </xf>
    <xf numFmtId="0" fontId="10" fillId="0" borderId="49" xfId="0" applyFont="1" applyBorder="1" applyAlignment="1" applyProtection="1">
      <alignment horizontal="center" vertical="center" wrapText="1"/>
      <protection locked="0"/>
    </xf>
    <xf numFmtId="0" fontId="14" fillId="0" borderId="50" xfId="0" applyFont="1" applyBorder="1" applyAlignment="1" applyProtection="1">
      <alignment horizontal="center" vertical="center" wrapText="1"/>
      <protection locked="0"/>
    </xf>
    <xf numFmtId="0" fontId="10" fillId="0" borderId="48" xfId="0" applyFont="1" applyBorder="1" applyAlignment="1" applyProtection="1">
      <alignment horizontal="center" vertical="center" wrapText="1"/>
      <protection locked="0"/>
    </xf>
    <xf numFmtId="0" fontId="10" fillId="0" borderId="50" xfId="0" applyFont="1" applyBorder="1" applyAlignment="1" applyProtection="1">
      <alignment horizontal="center" vertical="center" wrapText="1"/>
      <protection locked="0"/>
    </xf>
    <xf numFmtId="0" fontId="10" fillId="15" borderId="48" xfId="0" applyFont="1" applyFill="1" applyBorder="1" applyAlignment="1" applyProtection="1">
      <alignment horizontal="center" vertical="center" wrapText="1"/>
      <protection locked="0"/>
    </xf>
    <xf numFmtId="0" fontId="10" fillId="15" borderId="49" xfId="0" applyFont="1" applyFill="1" applyBorder="1" applyAlignment="1" applyProtection="1">
      <alignment horizontal="center" vertical="center" wrapText="1"/>
      <protection locked="0"/>
    </xf>
    <xf numFmtId="0" fontId="10" fillId="16" borderId="49" xfId="0" applyFont="1" applyFill="1" applyBorder="1" applyAlignment="1" applyProtection="1">
      <alignment horizontal="center" vertical="center" wrapText="1"/>
      <protection locked="0"/>
    </xf>
    <xf numFmtId="0" fontId="14" fillId="0" borderId="51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0" fillId="10" borderId="53" xfId="0" applyFont="1" applyFill="1" applyBorder="1" applyAlignment="1" applyProtection="1">
      <alignment horizontal="center" vertical="center" wrapText="1"/>
      <protection locked="0"/>
    </xf>
    <xf numFmtId="49" fontId="10" fillId="0" borderId="54" xfId="0" applyNumberFormat="1" applyFont="1" applyBorder="1" applyAlignment="1" applyProtection="1">
      <alignment horizontal="center" vertical="center" wrapText="1"/>
      <protection locked="0"/>
    </xf>
    <xf numFmtId="49" fontId="10" fillId="0" borderId="55" xfId="0" applyNumberFormat="1" applyFont="1" applyBorder="1" applyAlignment="1" applyProtection="1">
      <alignment horizontal="center" vertical="center" wrapText="1"/>
      <protection locked="0"/>
    </xf>
    <xf numFmtId="0" fontId="10" fillId="0" borderId="55" xfId="0" applyFont="1" applyBorder="1" applyAlignment="1" applyProtection="1">
      <alignment horizontal="center" vertical="center" wrapText="1"/>
      <protection locked="0"/>
    </xf>
    <xf numFmtId="0" fontId="10" fillId="0" borderId="56" xfId="0" applyFont="1" applyBorder="1" applyAlignment="1" applyProtection="1">
      <alignment horizontal="center" vertical="center" wrapText="1"/>
      <protection locked="0"/>
    </xf>
    <xf numFmtId="0" fontId="10" fillId="0" borderId="54" xfId="0" applyFont="1" applyBorder="1" applyAlignment="1" applyProtection="1">
      <alignment horizontal="center" vertical="center" wrapText="1"/>
      <protection locked="0"/>
    </xf>
    <xf numFmtId="14" fontId="10" fillId="0" borderId="55" xfId="0" applyNumberFormat="1" applyFont="1" applyBorder="1" applyAlignment="1" applyProtection="1">
      <alignment horizontal="center" vertical="center" wrapText="1"/>
      <protection locked="0"/>
    </xf>
    <xf numFmtId="14" fontId="10" fillId="0" borderId="73" xfId="0" applyNumberFormat="1" applyFont="1" applyBorder="1" applyAlignment="1" applyProtection="1">
      <alignment horizontal="center" vertical="center" wrapText="1"/>
      <protection locked="0"/>
    </xf>
    <xf numFmtId="166" fontId="14" fillId="0" borderId="56" xfId="0" applyNumberFormat="1" applyFont="1" applyBorder="1" applyAlignment="1" applyProtection="1">
      <alignment horizontal="center" vertical="center" wrapText="1"/>
      <protection locked="0"/>
    </xf>
    <xf numFmtId="0" fontId="10" fillId="0" borderId="58" xfId="0" applyFont="1" applyBorder="1" applyAlignment="1" applyProtection="1">
      <alignment horizontal="center" vertical="center" wrapText="1"/>
      <protection locked="0"/>
    </xf>
    <xf numFmtId="1" fontId="10" fillId="0" borderId="54" xfId="0" applyNumberFormat="1" applyFont="1" applyBorder="1" applyAlignment="1" applyProtection="1">
      <alignment horizontal="center" vertical="center" wrapText="1"/>
      <protection locked="0"/>
    </xf>
    <xf numFmtId="167" fontId="14" fillId="0" borderId="56" xfId="0" applyNumberFormat="1" applyFont="1" applyBorder="1" applyAlignment="1" applyProtection="1">
      <alignment horizontal="center" vertical="center" wrapTex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49" fontId="10" fillId="0" borderId="57" xfId="0" applyNumberFormat="1" applyFont="1" applyBorder="1" applyAlignment="1" applyProtection="1">
      <alignment horizontal="center" vertical="center" wrapText="1"/>
      <protection locked="0"/>
    </xf>
    <xf numFmtId="49" fontId="10" fillId="0" borderId="60" xfId="0" applyNumberFormat="1" applyFont="1" applyBorder="1" applyAlignment="1" applyProtection="1">
      <alignment horizontal="center" vertical="center" wrapText="1"/>
      <protection locked="0"/>
    </xf>
    <xf numFmtId="0" fontId="10" fillId="0" borderId="60" xfId="0" applyFont="1" applyBorder="1" applyAlignment="1" applyProtection="1">
      <alignment horizontal="center" vertical="center" wrapText="1"/>
      <protection locked="0"/>
    </xf>
    <xf numFmtId="0" fontId="10" fillId="0" borderId="61" xfId="0" applyFont="1" applyBorder="1" applyAlignment="1" applyProtection="1">
      <alignment horizontal="center" vertical="center" wrapText="1"/>
      <protection locked="0"/>
    </xf>
    <xf numFmtId="0" fontId="10" fillId="0" borderId="57" xfId="0" applyFont="1" applyBorder="1" applyAlignment="1" applyProtection="1">
      <alignment horizontal="center" vertical="center" wrapText="1"/>
      <protection locked="0"/>
    </xf>
    <xf numFmtId="14" fontId="10" fillId="0" borderId="60" xfId="0" applyNumberFormat="1" applyFont="1" applyBorder="1" applyAlignment="1" applyProtection="1">
      <alignment horizontal="center" vertical="center" wrapText="1"/>
      <protection locked="0"/>
    </xf>
    <xf numFmtId="14" fontId="10" fillId="0" borderId="71" xfId="0" applyNumberFormat="1" applyFont="1" applyBorder="1" applyAlignment="1" applyProtection="1">
      <alignment horizontal="center" vertical="center" wrapText="1"/>
      <protection locked="0"/>
    </xf>
    <xf numFmtId="14" fontId="10" fillId="0" borderId="72" xfId="0" applyNumberFormat="1" applyFont="1" applyBorder="1" applyAlignment="1" applyProtection="1">
      <alignment horizontal="center" vertical="center" wrapText="1"/>
      <protection locked="0"/>
    </xf>
    <xf numFmtId="166" fontId="14" fillId="0" borderId="61" xfId="0" applyNumberFormat="1" applyFont="1" applyBorder="1" applyAlignment="1" applyProtection="1">
      <alignment horizontal="center" vertical="center" wrapText="1"/>
      <protection locked="0"/>
    </xf>
    <xf numFmtId="0" fontId="10" fillId="0" borderId="62" xfId="0" applyFont="1" applyBorder="1" applyAlignment="1" applyProtection="1">
      <alignment horizontal="center" vertical="center" wrapText="1"/>
      <protection locked="0"/>
    </xf>
    <xf numFmtId="1" fontId="10" fillId="0" borderId="57" xfId="0" applyNumberFormat="1" applyFont="1" applyBorder="1" applyAlignment="1" applyProtection="1">
      <alignment horizontal="center" vertical="center" wrapText="1"/>
      <protection locked="0"/>
    </xf>
    <xf numFmtId="167" fontId="14" fillId="0" borderId="61" xfId="0" applyNumberFormat="1" applyFont="1" applyBorder="1" applyAlignment="1" applyProtection="1">
      <alignment horizontal="center" vertical="center" wrapText="1"/>
      <protection locked="0"/>
    </xf>
    <xf numFmtId="14" fontId="10" fillId="0" borderId="70" xfId="0" applyNumberFormat="1" applyFont="1" applyBorder="1" applyAlignment="1" applyProtection="1">
      <alignment horizontal="center" vertical="center" wrapText="1"/>
      <protection locked="0"/>
    </xf>
    <xf numFmtId="0" fontId="10" fillId="0" borderId="63" xfId="0" applyFont="1" applyBorder="1" applyAlignment="1" applyProtection="1">
      <alignment horizontal="center" vertical="center" wrapText="1"/>
      <protection locked="0"/>
    </xf>
    <xf numFmtId="49" fontId="10" fillId="0" borderId="64" xfId="0" applyNumberFormat="1" applyFont="1" applyBorder="1" applyAlignment="1" applyProtection="1">
      <alignment horizontal="center" vertical="center" wrapText="1"/>
      <protection locked="0"/>
    </xf>
    <xf numFmtId="49" fontId="10" fillId="0" borderId="65" xfId="0" applyNumberFormat="1" applyFont="1" applyBorder="1" applyAlignment="1" applyProtection="1">
      <alignment horizontal="center" vertical="center" wrapText="1"/>
      <protection locked="0"/>
    </xf>
    <xf numFmtId="0" fontId="10" fillId="0" borderId="65" xfId="0" applyFont="1" applyBorder="1" applyAlignment="1" applyProtection="1">
      <alignment horizontal="center" vertical="center" wrapText="1"/>
      <protection locked="0"/>
    </xf>
    <xf numFmtId="0" fontId="10" fillId="0" borderId="66" xfId="0" applyFont="1" applyBorder="1" applyAlignment="1" applyProtection="1">
      <alignment horizontal="center" vertical="center" wrapText="1"/>
      <protection locked="0"/>
    </xf>
    <xf numFmtId="0" fontId="10" fillId="0" borderId="64" xfId="0" applyFont="1" applyBorder="1" applyAlignment="1" applyProtection="1">
      <alignment horizontal="center" vertical="center" wrapText="1"/>
      <protection locked="0"/>
    </xf>
    <xf numFmtId="166" fontId="14" fillId="0" borderId="66" xfId="0" applyNumberFormat="1" applyFont="1" applyBorder="1" applyAlignment="1" applyProtection="1">
      <alignment horizontal="center" vertical="center" wrapText="1"/>
      <protection locked="0"/>
    </xf>
    <xf numFmtId="14" fontId="10" fillId="0" borderId="65" xfId="0" applyNumberFormat="1" applyFont="1" applyBorder="1" applyAlignment="1" applyProtection="1">
      <alignment horizontal="center" vertical="center" wrapText="1"/>
      <protection locked="0"/>
    </xf>
    <xf numFmtId="0" fontId="10" fillId="0" borderId="67" xfId="0" applyFont="1" applyBorder="1" applyAlignment="1" applyProtection="1">
      <alignment horizontal="center" vertical="center" wrapText="1"/>
      <protection locked="0"/>
    </xf>
    <xf numFmtId="1" fontId="10" fillId="0" borderId="64" xfId="0" applyNumberFormat="1" applyFont="1" applyBorder="1" applyAlignment="1" applyProtection="1">
      <alignment horizontal="center" vertical="center" wrapText="1"/>
      <protection locked="0"/>
    </xf>
    <xf numFmtId="167" fontId="14" fillId="0" borderId="66" xfId="0" applyNumberFormat="1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0" fillId="0" borderId="17" xfId="0" applyFont="1" applyBorder="1" applyAlignment="1" applyProtection="1">
      <alignment horizontal="center" vertical="center" wrapText="1"/>
      <protection locked="0"/>
    </xf>
    <xf numFmtId="0" fontId="14" fillId="0" borderId="68" xfId="0" applyFont="1" applyBorder="1" applyAlignment="1" applyProtection="1">
      <alignment horizontal="center" vertical="center" wrapText="1"/>
      <protection locked="0"/>
    </xf>
    <xf numFmtId="166" fontId="14" fillId="10" borderId="44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37" xfId="0" applyFont="1" applyBorder="1" applyAlignment="1" applyProtection="1">
      <alignment horizontal="center" vertical="center" wrapText="1"/>
      <protection locked="0"/>
    </xf>
    <xf numFmtId="166" fontId="14" fillId="0" borderId="68" xfId="0" applyNumberFormat="1" applyFont="1" applyBorder="1" applyAlignment="1" applyProtection="1">
      <alignment horizontal="center" vertical="center" wrapText="1"/>
      <protection locked="0"/>
    </xf>
    <xf numFmtId="167" fontId="14" fillId="10" borderId="44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1" fontId="10" fillId="0" borderId="54" xfId="0" applyNumberFormat="1" applyFont="1" applyBorder="1" applyAlignment="1" applyProtection="1">
      <alignment horizontal="center" vertical="center" wrapText="1"/>
    </xf>
    <xf numFmtId="1" fontId="10" fillId="0" borderId="57" xfId="0" applyNumberFormat="1" applyFont="1" applyBorder="1" applyAlignment="1" applyProtection="1">
      <alignment horizontal="center" vertical="center" wrapText="1"/>
    </xf>
    <xf numFmtId="1" fontId="10" fillId="0" borderId="64" xfId="0" applyNumberFormat="1" applyFont="1" applyBorder="1" applyAlignment="1" applyProtection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9" fillId="0" borderId="0" xfId="0" applyFont="1" applyAlignment="1" applyProtection="1">
      <alignment horizontal="center" vertical="center"/>
      <protection locked="0"/>
    </xf>
    <xf numFmtId="14" fontId="10" fillId="0" borderId="58" xfId="0" applyNumberFormat="1" applyFont="1" applyBorder="1" applyAlignment="1" applyProtection="1">
      <alignment horizontal="center" vertical="center" wrapText="1"/>
      <protection locked="0"/>
    </xf>
    <xf numFmtId="14" fontId="10" fillId="0" borderId="62" xfId="0" applyNumberFormat="1" applyFont="1" applyBorder="1" applyAlignment="1" applyProtection="1">
      <alignment horizontal="center" vertical="center" wrapText="1"/>
      <protection locked="0"/>
    </xf>
    <xf numFmtId="14" fontId="10" fillId="0" borderId="67" xfId="0" applyNumberFormat="1" applyFont="1" applyBorder="1" applyAlignment="1" applyProtection="1">
      <alignment horizontal="center" vertical="center" wrapText="1"/>
      <protection locked="0"/>
    </xf>
    <xf numFmtId="0" fontId="20" fillId="0" borderId="74" xfId="0" applyFont="1" applyBorder="1" applyAlignment="1" applyProtection="1">
      <alignment horizontal="center" vertical="center" wrapText="1"/>
      <protection locked="0"/>
    </xf>
    <xf numFmtId="166" fontId="0" fillId="25" borderId="26" xfId="0" applyNumberFormat="1" applyFill="1" applyBorder="1" applyAlignment="1">
      <alignment horizontal="center" vertical="center"/>
    </xf>
    <xf numFmtId="0" fontId="21" fillId="0" borderId="26" xfId="0" applyFont="1" applyBorder="1" applyAlignment="1">
      <alignment horizontal="center" vertical="center" wrapText="1"/>
    </xf>
    <xf numFmtId="166" fontId="14" fillId="0" borderId="76" xfId="0" applyNumberFormat="1" applyFont="1" applyBorder="1" applyAlignment="1" applyProtection="1">
      <alignment horizontal="center" vertical="center" wrapText="1"/>
    </xf>
    <xf numFmtId="166" fontId="14" fillId="0" borderId="77" xfId="0" applyNumberFormat="1" applyFont="1" applyBorder="1" applyAlignment="1" applyProtection="1">
      <alignment horizontal="center" vertical="center" wrapText="1"/>
    </xf>
    <xf numFmtId="166" fontId="10" fillId="0" borderId="54" xfId="0" applyNumberFormat="1" applyFont="1" applyBorder="1" applyAlignment="1" applyProtection="1">
      <alignment horizontal="center" vertical="center" wrapText="1"/>
    </xf>
    <xf numFmtId="1" fontId="10" fillId="0" borderId="56" xfId="0" applyNumberFormat="1" applyFont="1" applyBorder="1" applyAlignment="1" applyProtection="1">
      <alignment horizontal="center" vertical="center" wrapText="1"/>
    </xf>
    <xf numFmtId="1" fontId="10" fillId="0" borderId="61" xfId="0" applyNumberFormat="1" applyFont="1" applyBorder="1" applyAlignment="1" applyProtection="1">
      <alignment horizontal="center" vertical="center" wrapText="1"/>
    </xf>
    <xf numFmtId="166" fontId="10" fillId="0" borderId="64" xfId="0" applyNumberFormat="1" applyFont="1" applyBorder="1" applyAlignment="1" applyProtection="1">
      <alignment horizontal="center" vertical="center" wrapText="1"/>
    </xf>
    <xf numFmtId="1" fontId="10" fillId="0" borderId="66" xfId="0" applyNumberFormat="1" applyFont="1" applyBorder="1" applyAlignment="1" applyProtection="1">
      <alignment horizontal="center" vertical="center" wrapText="1"/>
    </xf>
    <xf numFmtId="166" fontId="14" fillId="0" borderId="78" xfId="0" applyNumberFormat="1" applyFont="1" applyBorder="1" applyAlignment="1" applyProtection="1">
      <alignment horizontal="center" vertical="center" wrapText="1"/>
    </xf>
    <xf numFmtId="166" fontId="14" fillId="10" borderId="51" xfId="0" applyNumberFormat="1" applyFont="1" applyFill="1" applyBorder="1" applyAlignment="1" applyProtection="1">
      <alignment horizontal="center" vertical="center" wrapText="1"/>
      <protection locked="0"/>
    </xf>
    <xf numFmtId="1" fontId="22" fillId="24" borderId="75" xfId="0" applyNumberFormat="1" applyFont="1" applyFill="1" applyBorder="1" applyAlignment="1">
      <alignment horizontal="right"/>
    </xf>
    <xf numFmtId="49" fontId="22" fillId="24" borderId="75" xfId="0" applyNumberFormat="1" applyFont="1" applyFill="1" applyBorder="1" applyAlignment="1">
      <alignment horizontal="left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12" fillId="0" borderId="48" xfId="0" applyFont="1" applyBorder="1" applyAlignment="1" applyProtection="1">
      <alignment horizontal="center" vertical="center" wrapText="1"/>
      <protection locked="0"/>
    </xf>
    <xf numFmtId="0" fontId="12" fillId="0" borderId="49" xfId="0" applyFont="1" applyBorder="1" applyAlignment="1" applyProtection="1">
      <alignment horizontal="center" vertical="center" wrapText="1"/>
      <protection locked="0"/>
    </xf>
    <xf numFmtId="0" fontId="12" fillId="0" borderId="50" xfId="0" applyFont="1" applyBorder="1" applyAlignment="1" applyProtection="1">
      <alignment horizontal="center" vertical="center" wrapText="1"/>
      <protection locked="0"/>
    </xf>
    <xf numFmtId="0" fontId="9" fillId="14" borderId="48" xfId="0" applyFont="1" applyFill="1" applyBorder="1" applyAlignment="1" applyProtection="1">
      <alignment horizontal="center" vertical="center" wrapText="1"/>
      <protection locked="0"/>
    </xf>
    <xf numFmtId="0" fontId="9" fillId="14" borderId="49" xfId="0" applyFont="1" applyFill="1" applyBorder="1" applyAlignment="1" applyProtection="1">
      <alignment horizontal="center" vertical="center" wrapText="1"/>
      <protection locked="0"/>
    </xf>
    <xf numFmtId="0" fontId="9" fillId="14" borderId="50" xfId="0" applyFont="1" applyFill="1" applyBorder="1" applyAlignment="1" applyProtection="1">
      <alignment horizontal="center" vertical="center" wrapText="1"/>
      <protection locked="0"/>
    </xf>
    <xf numFmtId="0" fontId="9" fillId="14" borderId="52" xfId="0" applyFont="1" applyFill="1" applyBorder="1" applyAlignment="1" applyProtection="1">
      <alignment horizontal="center" vertical="center" wrapText="1"/>
      <protection locked="0"/>
    </xf>
    <xf numFmtId="0" fontId="9" fillId="10" borderId="21" xfId="0" applyFont="1" applyFill="1" applyBorder="1" applyAlignment="1" applyProtection="1">
      <alignment horizontal="center" vertical="center" wrapText="1"/>
      <protection locked="0"/>
    </xf>
    <xf numFmtId="0" fontId="9" fillId="10" borderId="22" xfId="0" applyFont="1" applyFill="1" applyBorder="1" applyAlignment="1" applyProtection="1">
      <alignment horizontal="center" vertical="center" wrapText="1"/>
      <protection locked="0"/>
    </xf>
    <xf numFmtId="0" fontId="9" fillId="10" borderId="31" xfId="0" applyFont="1" applyFill="1" applyBorder="1" applyAlignment="1" applyProtection="1">
      <alignment horizontal="center" vertical="center" wrapText="1"/>
      <protection locked="0"/>
    </xf>
    <xf numFmtId="0" fontId="9" fillId="10" borderId="32" xfId="0" applyFont="1" applyFill="1" applyBorder="1" applyAlignment="1" applyProtection="1">
      <alignment horizontal="center" vertical="center" wrapText="1"/>
      <protection locked="0"/>
    </xf>
    <xf numFmtId="0" fontId="9" fillId="10" borderId="45" xfId="0" applyFont="1" applyFill="1" applyBorder="1" applyAlignment="1" applyProtection="1">
      <alignment horizontal="center" vertical="center" wrapText="1"/>
      <protection locked="0"/>
    </xf>
    <xf numFmtId="0" fontId="9" fillId="10" borderId="46" xfId="0" applyFont="1" applyFill="1" applyBorder="1" applyAlignment="1" applyProtection="1">
      <alignment horizontal="center" vertical="center" wrapText="1"/>
      <protection locked="0"/>
    </xf>
    <xf numFmtId="166" fontId="8" fillId="0" borderId="22" xfId="0" applyNumberFormat="1" applyFont="1" applyBorder="1" applyAlignment="1" applyProtection="1">
      <alignment horizontal="center" vertical="center" wrapText="1"/>
      <protection locked="0"/>
    </xf>
    <xf numFmtId="166" fontId="8" fillId="0" borderId="23" xfId="0" applyNumberFormat="1" applyFont="1" applyBorder="1" applyAlignment="1" applyProtection="1">
      <alignment horizontal="center" vertical="center" wrapText="1"/>
      <protection locked="0"/>
    </xf>
    <xf numFmtId="166" fontId="8" fillId="0" borderId="32" xfId="0" applyNumberFormat="1" applyFont="1" applyBorder="1" applyAlignment="1" applyProtection="1">
      <alignment horizontal="center" vertical="center" wrapText="1"/>
      <protection locked="0"/>
    </xf>
    <xf numFmtId="166" fontId="8" fillId="0" borderId="33" xfId="0" applyNumberFormat="1" applyFont="1" applyBorder="1" applyAlignment="1" applyProtection="1">
      <alignment horizontal="center" vertical="center" wrapText="1"/>
      <protection locked="0"/>
    </xf>
    <xf numFmtId="166" fontId="8" fillId="0" borderId="46" xfId="0" applyNumberFormat="1" applyFont="1" applyBorder="1" applyAlignment="1" applyProtection="1">
      <alignment horizontal="center" vertical="center" wrapText="1"/>
      <protection locked="0"/>
    </xf>
    <xf numFmtId="166" fontId="8" fillId="0" borderId="47" xfId="0" applyNumberFormat="1" applyFont="1" applyBorder="1" applyAlignment="1" applyProtection="1">
      <alignment horizontal="center" vertical="center" wrapText="1"/>
      <protection locked="0"/>
    </xf>
    <xf numFmtId="0" fontId="8" fillId="10" borderId="26" xfId="0" applyFont="1" applyFill="1" applyBorder="1" applyAlignment="1" applyProtection="1">
      <alignment horizontal="center" vertical="center" wrapText="1"/>
      <protection locked="0"/>
    </xf>
    <xf numFmtId="0" fontId="8" fillId="10" borderId="27" xfId="0" applyFont="1" applyFill="1" applyBorder="1" applyAlignment="1" applyProtection="1">
      <alignment horizontal="center" vertical="center" wrapText="1"/>
      <protection locked="0"/>
    </xf>
    <xf numFmtId="0" fontId="8" fillId="10" borderId="34" xfId="0" applyFont="1" applyFill="1" applyBorder="1" applyAlignment="1" applyProtection="1">
      <alignment horizontal="center" vertical="center" wrapText="1"/>
      <protection locked="0"/>
    </xf>
    <xf numFmtId="0" fontId="8" fillId="10" borderId="35" xfId="0" applyFont="1" applyFill="1" applyBorder="1" applyAlignment="1" applyProtection="1">
      <alignment horizontal="center" vertical="center" wrapText="1"/>
      <protection locked="0"/>
    </xf>
    <xf numFmtId="0" fontId="8" fillId="10" borderId="36" xfId="0" applyFont="1" applyFill="1" applyBorder="1" applyAlignment="1" applyProtection="1">
      <alignment horizontal="center" vertical="center" wrapText="1"/>
      <protection locked="0"/>
    </xf>
    <xf numFmtId="165" fontId="9" fillId="10" borderId="26" xfId="13" applyNumberFormat="1" applyFont="1" applyFill="1" applyBorder="1" applyAlignment="1" applyProtection="1">
      <alignment horizontal="center" vertical="center"/>
      <protection locked="0"/>
    </xf>
    <xf numFmtId="0" fontId="8" fillId="10" borderId="39" xfId="0" applyFont="1" applyFill="1" applyBorder="1" applyAlignment="1" applyProtection="1">
      <alignment horizontal="center" vertical="center" wrapText="1"/>
      <protection locked="0"/>
    </xf>
    <xf numFmtId="0" fontId="8" fillId="10" borderId="40" xfId="0" applyFont="1" applyFill="1" applyBorder="1" applyAlignment="1" applyProtection="1">
      <alignment horizontal="center" vertical="center" wrapText="1"/>
      <protection locked="0"/>
    </xf>
    <xf numFmtId="165" fontId="6" fillId="11" borderId="13" xfId="13" applyNumberFormat="1" applyFont="1" applyFill="1" applyBorder="1" applyAlignment="1" applyProtection="1">
      <alignment horizontal="center" vertical="center" textRotation="90" wrapText="1"/>
      <protection locked="0"/>
    </xf>
    <xf numFmtId="165" fontId="6" fillId="11" borderId="24" xfId="13" applyNumberFormat="1" applyFont="1" applyFill="1" applyBorder="1" applyAlignment="1" applyProtection="1">
      <alignment horizontal="center" vertical="center" textRotation="90" wrapText="1"/>
      <protection locked="0"/>
    </xf>
    <xf numFmtId="165" fontId="6" fillId="11" borderId="37" xfId="13" applyNumberFormat="1" applyFont="1" applyFill="1" applyBorder="1" applyAlignment="1" applyProtection="1">
      <alignment horizontal="center" vertical="center" textRotation="90" wrapText="1"/>
      <protection locked="0"/>
    </xf>
    <xf numFmtId="16" fontId="8" fillId="10" borderId="15" xfId="0" applyNumberFormat="1" applyFont="1" applyFill="1" applyBorder="1" applyAlignment="1" applyProtection="1">
      <alignment horizontal="center" vertical="center" wrapText="1"/>
      <protection locked="0"/>
    </xf>
    <xf numFmtId="0" fontId="8" fillId="10" borderId="15" xfId="0" applyFont="1" applyFill="1" applyBorder="1" applyAlignment="1" applyProtection="1">
      <alignment horizontal="center" vertical="center" wrapText="1"/>
      <protection locked="0"/>
    </xf>
    <xf numFmtId="165" fontId="9" fillId="11" borderId="15" xfId="13" applyNumberFormat="1" applyFont="1" applyFill="1" applyBorder="1" applyAlignment="1" applyProtection="1">
      <alignment horizontal="center" vertical="center" wrapText="1"/>
      <protection locked="0"/>
    </xf>
    <xf numFmtId="0" fontId="12" fillId="10" borderId="13" xfId="0" applyFont="1" applyFill="1" applyBorder="1" applyAlignment="1" applyProtection="1">
      <alignment horizontal="center" vertical="center" wrapText="1"/>
      <protection locked="0"/>
    </xf>
    <xf numFmtId="0" fontId="12" fillId="10" borderId="17" xfId="0" applyFont="1" applyFill="1" applyBorder="1" applyAlignment="1" applyProtection="1">
      <alignment horizontal="center" vertical="center" wrapText="1"/>
      <protection locked="0"/>
    </xf>
    <xf numFmtId="0" fontId="12" fillId="10" borderId="18" xfId="0" applyFont="1" applyFill="1" applyBorder="1" applyAlignment="1" applyProtection="1">
      <alignment horizontal="center" vertical="center" wrapText="1"/>
      <protection locked="0"/>
    </xf>
    <xf numFmtId="0" fontId="12" fillId="10" borderId="24" xfId="0" applyFont="1" applyFill="1" applyBorder="1" applyAlignment="1" applyProtection="1">
      <alignment horizontal="center" vertical="center" wrapText="1"/>
      <protection locked="0"/>
    </xf>
    <xf numFmtId="0" fontId="12" fillId="10" borderId="0" xfId="0" applyFont="1" applyFill="1" applyAlignment="1" applyProtection="1">
      <alignment horizontal="center" vertical="center" wrapText="1"/>
      <protection locked="0"/>
    </xf>
    <xf numFmtId="0" fontId="12" fillId="10" borderId="28" xfId="0" applyFont="1" applyFill="1" applyBorder="1" applyAlignment="1" applyProtection="1">
      <alignment horizontal="center" vertical="center" wrapText="1"/>
      <protection locked="0"/>
    </xf>
    <xf numFmtId="0" fontId="12" fillId="10" borderId="37" xfId="0" applyFont="1" applyFill="1" applyBorder="1" applyAlignment="1" applyProtection="1">
      <alignment horizontal="center" vertical="center" wrapText="1"/>
      <protection locked="0"/>
    </xf>
    <xf numFmtId="0" fontId="12" fillId="10" borderId="41" xfId="0" applyFont="1" applyFill="1" applyBorder="1" applyAlignment="1" applyProtection="1">
      <alignment horizontal="center" vertical="center" wrapText="1"/>
      <protection locked="0"/>
    </xf>
    <xf numFmtId="0" fontId="12" fillId="10" borderId="42" xfId="0" applyFont="1" applyFill="1" applyBorder="1" applyAlignment="1" applyProtection="1">
      <alignment horizontal="center" vertical="center" wrapText="1"/>
      <protection locked="0"/>
    </xf>
    <xf numFmtId="166" fontId="13" fillId="13" borderId="19" xfId="0" applyNumberFormat="1" applyFont="1" applyFill="1" applyBorder="1" applyAlignment="1" applyProtection="1">
      <alignment horizontal="center" vertical="center" wrapText="1"/>
      <protection locked="0"/>
    </xf>
    <xf numFmtId="166" fontId="13" fillId="13" borderId="17" xfId="0" applyNumberFormat="1" applyFont="1" applyFill="1" applyBorder="1" applyAlignment="1" applyProtection="1">
      <alignment horizontal="center" vertical="center" wrapText="1"/>
      <protection locked="0"/>
    </xf>
    <xf numFmtId="166" fontId="13" fillId="13" borderId="20" xfId="0" applyNumberFormat="1" applyFont="1" applyFill="1" applyBorder="1" applyAlignment="1" applyProtection="1">
      <alignment horizontal="center" vertical="center" wrapText="1"/>
      <protection locked="0"/>
    </xf>
    <xf numFmtId="166" fontId="13" fillId="13" borderId="29" xfId="0" applyNumberFormat="1" applyFont="1" applyFill="1" applyBorder="1" applyAlignment="1" applyProtection="1">
      <alignment horizontal="center" vertical="center" wrapText="1"/>
      <protection locked="0"/>
    </xf>
    <xf numFmtId="166" fontId="13" fillId="13" borderId="0" xfId="0" applyNumberFormat="1" applyFont="1" applyFill="1" applyAlignment="1" applyProtection="1">
      <alignment horizontal="center" vertical="center" wrapText="1"/>
      <protection locked="0"/>
    </xf>
    <xf numFmtId="166" fontId="13" fillId="13" borderId="30" xfId="0" applyNumberFormat="1" applyFont="1" applyFill="1" applyBorder="1" applyAlignment="1" applyProtection="1">
      <alignment horizontal="center" vertical="center" wrapText="1"/>
      <protection locked="0"/>
    </xf>
    <xf numFmtId="166" fontId="13" fillId="13" borderId="43" xfId="0" applyNumberFormat="1" applyFont="1" applyFill="1" applyBorder="1" applyAlignment="1" applyProtection="1">
      <alignment horizontal="center" vertical="center" wrapText="1"/>
      <protection locked="0"/>
    </xf>
    <xf numFmtId="166" fontId="13" fillId="13" borderId="41" xfId="0" applyNumberFormat="1" applyFont="1" applyFill="1" applyBorder="1" applyAlignment="1" applyProtection="1">
      <alignment horizontal="center" vertical="center" wrapText="1"/>
      <protection locked="0"/>
    </xf>
    <xf numFmtId="166" fontId="13" fillId="13" borderId="44" xfId="0" applyNumberFormat="1" applyFont="1" applyFill="1" applyBorder="1" applyAlignment="1" applyProtection="1">
      <alignment horizontal="center" vertical="center" wrapText="1"/>
      <protection locked="0"/>
    </xf>
    <xf numFmtId="165" fontId="6" fillId="11" borderId="2" xfId="13" applyNumberFormat="1" applyFont="1" applyFill="1" applyBorder="1" applyAlignment="1" applyProtection="1">
      <alignment horizontal="center" vertical="center" textRotation="90" wrapText="1"/>
      <protection locked="0"/>
    </xf>
    <xf numFmtId="165" fontId="6" fillId="11" borderId="9" xfId="13" applyNumberFormat="1" applyFont="1" applyFill="1" applyBorder="1" applyAlignment="1" applyProtection="1">
      <alignment horizontal="center" vertical="center" textRotation="90" wrapText="1"/>
      <protection locked="0"/>
    </xf>
    <xf numFmtId="165" fontId="6" fillId="11" borderId="12" xfId="13" applyNumberFormat="1" applyFont="1" applyFill="1" applyBorder="1" applyAlignment="1" applyProtection="1">
      <alignment horizontal="center" vertical="center" textRotation="90" wrapText="1"/>
      <protection locked="0"/>
    </xf>
    <xf numFmtId="165" fontId="6" fillId="11" borderId="3" xfId="13" applyNumberFormat="1" applyFont="1" applyFill="1" applyBorder="1" applyAlignment="1" applyProtection="1">
      <alignment horizontal="center" vertical="center" wrapText="1"/>
      <protection locked="0"/>
    </xf>
    <xf numFmtId="165" fontId="6" fillId="11" borderId="4" xfId="13" applyNumberFormat="1" applyFont="1" applyFill="1" applyBorder="1" applyAlignment="1" applyProtection="1">
      <alignment horizontal="center" vertical="center" wrapText="1"/>
      <protection locked="0"/>
    </xf>
    <xf numFmtId="1" fontId="6" fillId="0" borderId="4" xfId="13" applyNumberFormat="1" applyFont="1" applyBorder="1" applyAlignment="1" applyProtection="1">
      <alignment horizontal="center" vertical="center" wrapText="1"/>
    </xf>
    <xf numFmtId="1" fontId="6" fillId="0" borderId="5" xfId="13" applyNumberFormat="1" applyFont="1" applyBorder="1" applyAlignment="1" applyProtection="1">
      <alignment horizontal="center" vertical="center" wrapText="1"/>
    </xf>
    <xf numFmtId="165" fontId="9" fillId="11" borderId="3" xfId="13" applyNumberFormat="1" applyFont="1" applyFill="1" applyBorder="1" applyAlignment="1" applyProtection="1">
      <alignment horizontal="center" vertical="center" wrapText="1"/>
      <protection locked="0"/>
    </xf>
    <xf numFmtId="1" fontId="7" fillId="12" borderId="6" xfId="13" applyNumberFormat="1" applyFont="1" applyFill="1" applyBorder="1" applyAlignment="1" applyProtection="1">
      <alignment horizontal="center" vertical="center" wrapText="1"/>
      <protection locked="0"/>
    </xf>
    <xf numFmtId="1" fontId="7" fillId="12" borderId="7" xfId="13" applyNumberFormat="1" applyFont="1" applyFill="1" applyBorder="1" applyAlignment="1" applyProtection="1">
      <alignment horizontal="center" vertical="center" wrapText="1"/>
      <protection locked="0"/>
    </xf>
    <xf numFmtId="1" fontId="7" fillId="12" borderId="8" xfId="13" applyNumberFormat="1" applyFont="1" applyFill="1" applyBorder="1" applyAlignment="1" applyProtection="1">
      <alignment horizontal="center" vertical="center" wrapText="1"/>
      <protection locked="0"/>
    </xf>
    <xf numFmtId="165" fontId="6" fillId="11" borderId="10" xfId="13" applyNumberFormat="1" applyFont="1" applyFill="1" applyBorder="1" applyAlignment="1" applyProtection="1">
      <alignment horizontal="center" vertical="center" wrapText="1"/>
      <protection locked="0"/>
    </xf>
    <xf numFmtId="165" fontId="6" fillId="11" borderId="11" xfId="13" applyNumberFormat="1" applyFont="1" applyFill="1" applyBorder="1" applyAlignment="1" applyProtection="1">
      <alignment horizontal="center" vertical="center" wrapText="1"/>
      <protection locked="0"/>
    </xf>
    <xf numFmtId="165" fontId="6" fillId="11" borderId="6" xfId="13" applyNumberFormat="1" applyFont="1" applyFill="1" applyBorder="1" applyAlignment="1" applyProtection="1">
      <alignment horizontal="center" vertical="center" wrapText="1"/>
    </xf>
    <xf numFmtId="165" fontId="6" fillId="11" borderId="7" xfId="13" applyNumberFormat="1" applyFont="1" applyFill="1" applyBorder="1" applyAlignment="1" applyProtection="1">
      <alignment horizontal="center" vertical="center" wrapText="1"/>
    </xf>
    <xf numFmtId="165" fontId="6" fillId="11" borderId="8" xfId="13" applyNumberFormat="1" applyFont="1" applyFill="1" applyBorder="1" applyAlignment="1" applyProtection="1">
      <alignment horizontal="center" vertical="center" wrapText="1"/>
    </xf>
    <xf numFmtId="49" fontId="6" fillId="11" borderId="10" xfId="13" applyNumberFormat="1" applyFont="1" applyFill="1" applyBorder="1" applyAlignment="1" applyProtection="1">
      <alignment horizontal="center" vertical="center" wrapText="1"/>
      <protection locked="0"/>
    </xf>
    <xf numFmtId="49" fontId="6" fillId="11" borderId="7" xfId="13" applyNumberFormat="1" applyFont="1" applyFill="1" applyBorder="1" applyAlignment="1" applyProtection="1">
      <alignment horizontal="center" vertical="center" wrapText="1"/>
      <protection locked="0"/>
    </xf>
    <xf numFmtId="49" fontId="6" fillId="11" borderId="11" xfId="13" applyNumberFormat="1" applyFont="1" applyFill="1" applyBorder="1" applyAlignment="1" applyProtection="1">
      <alignment horizontal="center" vertical="center" wrapText="1"/>
      <protection locked="0"/>
    </xf>
    <xf numFmtId="165" fontId="6" fillId="11" borderId="7" xfId="13" applyNumberFormat="1" applyFont="1" applyFill="1" applyBorder="1" applyAlignment="1" applyProtection="1">
      <alignment horizontal="center" vertical="center" wrapText="1"/>
      <protection locked="0"/>
    </xf>
    <xf numFmtId="165" fontId="9" fillId="10" borderId="3" xfId="13" applyNumberFormat="1" applyFont="1" applyFill="1" applyBorder="1" applyAlignment="1" applyProtection="1">
      <alignment horizontal="center" vertical="center" wrapText="1"/>
      <protection locked="0"/>
    </xf>
    <xf numFmtId="165" fontId="9" fillId="11" borderId="4" xfId="13" applyNumberFormat="1" applyFont="1" applyFill="1" applyBorder="1" applyAlignment="1" applyProtection="1">
      <alignment horizontal="center" vertical="center" wrapText="1"/>
      <protection locked="0"/>
    </xf>
    <xf numFmtId="0" fontId="6" fillId="11" borderId="6" xfId="13" applyNumberFormat="1" applyFont="1" applyFill="1" applyBorder="1" applyAlignment="1" applyProtection="1">
      <alignment horizontal="center" vertical="center" wrapText="1"/>
    </xf>
    <xf numFmtId="0" fontId="6" fillId="11" borderId="7" xfId="13" applyNumberFormat="1" applyFont="1" applyFill="1" applyBorder="1" applyAlignment="1" applyProtection="1">
      <alignment horizontal="center" vertical="center" wrapText="1"/>
    </xf>
    <xf numFmtId="0" fontId="6" fillId="11" borderId="8" xfId="13" applyNumberFormat="1" applyFont="1" applyFill="1" applyBorder="1" applyAlignment="1" applyProtection="1">
      <alignment horizontal="center" vertical="center" wrapText="1"/>
    </xf>
    <xf numFmtId="49" fontId="23" fillId="26" borderId="75" xfId="0" applyNumberFormat="1" applyFont="1" applyFill="1" applyBorder="1" applyAlignment="1">
      <alignment horizontal="left"/>
    </xf>
    <xf numFmtId="1" fontId="23" fillId="24" borderId="75" xfId="0" applyNumberFormat="1" applyFont="1" applyFill="1" applyBorder="1" applyAlignment="1">
      <alignment horizontal="right"/>
    </xf>
    <xf numFmtId="49" fontId="23" fillId="24" borderId="75" xfId="0" applyNumberFormat="1" applyFont="1" applyFill="1" applyBorder="1" applyAlignment="1">
      <alignment horizontal="left"/>
    </xf>
  </cellXfs>
  <cellStyles count="26">
    <cellStyle name="20 % - Accent1 2" xfId="1"/>
    <cellStyle name="20 % - Accent2 2" xfId="2"/>
    <cellStyle name="20 % - Accent3 2" xfId="3"/>
    <cellStyle name="20 % - Accent4 2" xfId="4"/>
    <cellStyle name="40 % - Accent3 2" xfId="5"/>
    <cellStyle name="60 % - Accent3 2" xfId="6"/>
    <cellStyle name="60 % - Accent4 2" xfId="7"/>
    <cellStyle name="60 % - Accent6 2" xfId="8"/>
    <cellStyle name="Commentaire 2" xfId="9"/>
    <cellStyle name="Commentaire 3" xfId="10"/>
    <cellStyle name="Milliers 2" xfId="11"/>
    <cellStyle name="Milliers 3" xfId="12"/>
    <cellStyle name="Normal" xfId="0" builtinId="0"/>
    <cellStyle name="Normal 10" xfId="13"/>
    <cellStyle name="Normal 11" xfId="14"/>
    <cellStyle name="Normal 12" xfId="15"/>
    <cellStyle name="Normal 2" xfId="16"/>
    <cellStyle name="Normal 3" xfId="17"/>
    <cellStyle name="Normal 4" xfId="18"/>
    <cellStyle name="Normal 5" xfId="19"/>
    <cellStyle name="Normal 6" xfId="20"/>
    <cellStyle name="Normal 7" xfId="21"/>
    <cellStyle name="Normal 7 2" xfId="22"/>
    <cellStyle name="Normal 8" xfId="23"/>
    <cellStyle name="Normal 8 2" xfId="24"/>
    <cellStyle name="Normal 9" xfId="25"/>
  </cellStyles>
  <dxfs count="29">
    <dxf>
      <alignment horizontal="center" vertical="center" textRotation="0" wrapText="0" relativeIndent="0" shrinkToFit="0"/>
    </dxf>
    <dxf>
      <font>
        <b/>
        <i val="0"/>
        <strike val="0"/>
        <u val="none"/>
        <vertAlign val="baseline"/>
        <sz val="10"/>
        <color theme="1"/>
        <name val="Arial"/>
        <scheme val="none"/>
      </font>
      <alignment horizontal="center" vertical="center" textRotation="0" wrapText="0" relativeIndent="0" shrinkToFit="0"/>
      <border>
        <left/>
        <right/>
        <top/>
        <bottom style="thin">
          <color theme="4" tint="0.39997558519241921"/>
        </bottom>
        <vertical/>
        <horizontal/>
      </border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theme="0" tint="-0.34998626667073579"/>
          <bgColor theme="0" tint="-0.34998626667073579"/>
        </patternFill>
      </fill>
    </dxf>
    <dxf>
      <fill>
        <patternFill patternType="solid">
          <fgColor theme="0" tint="-0.34998626667073579"/>
          <bgColor theme="0" tint="-0.34998626667073579"/>
        </patternFill>
      </fill>
    </dxf>
    <dxf>
      <fill>
        <patternFill patternType="solid">
          <fgColor theme="0" tint="-0.34998626667073579"/>
          <bgColor theme="0" tint="-0.34998626667073579"/>
        </patternFill>
      </fill>
    </dxf>
    <dxf>
      <fill>
        <patternFill patternType="solid">
          <fgColor theme="0" tint="-0.34998626667073579"/>
          <bgColor theme="0" tint="-0.34998626667073579"/>
        </patternFill>
      </fill>
    </dxf>
    <dxf>
      <fill>
        <patternFill patternType="solid">
          <fgColor theme="0" tint="-0.34998626667073579"/>
          <bgColor theme="0" tint="-0.34998626667073579"/>
        </patternFill>
      </fill>
    </dxf>
    <dxf>
      <fill>
        <patternFill patternType="solid">
          <fgColor theme="0" tint="-0.34998626667073579"/>
          <bgColor theme="0" tint="-0.34998626667073579"/>
        </patternFill>
      </fill>
    </dxf>
    <dxf>
      <fill>
        <patternFill patternType="solid">
          <fgColor theme="0" tint="-0.34998626667073579"/>
          <bgColor theme="0" tint="-0.34998626667073579"/>
        </patternFill>
      </fill>
    </dxf>
    <dxf>
      <fill>
        <patternFill patternType="solid">
          <fgColor theme="0" tint="-0.34998626667073579"/>
          <bgColor theme="0" tint="-0.34998626667073579"/>
        </patternFill>
      </fill>
    </dxf>
    <dxf>
      <fill>
        <patternFill patternType="solid">
          <fgColor theme="0" tint="-0.34998626667073579"/>
          <bgColor theme="0" tint="-0.34998626667073579"/>
        </patternFill>
      </fill>
    </dxf>
    <dxf>
      <fill>
        <patternFill patternType="solid">
          <fgColor theme="0" tint="-0.34998626667073579"/>
          <bgColor theme="0" tint="-0.34998626667073579"/>
        </patternFill>
      </fill>
    </dxf>
    <dxf>
      <fill>
        <patternFill patternType="solid">
          <fgColor theme="0" tint="-0.34998626667073579"/>
          <bgColor theme="0" tint="-0.34998626667073579"/>
        </patternFill>
      </fill>
    </dxf>
    <dxf>
      <fill>
        <patternFill patternType="solid">
          <fgColor theme="0" tint="-0.34998626667073579"/>
          <bgColor theme="0" tint="-0.34998626667073579"/>
        </patternFill>
      </fill>
    </dxf>
    <dxf>
      <fill>
        <patternFill patternType="solid">
          <fgColor theme="0" tint="-0.34998626667073579"/>
          <bgColor theme="0" tint="-0.34998626667073579"/>
        </patternFill>
      </fill>
    </dxf>
    <dxf>
      <fill>
        <patternFill patternType="solid">
          <fgColor theme="0" tint="-0.34998626667073579"/>
          <bgColor theme="0" tint="-0.34998626667073579"/>
        </patternFill>
      </fill>
    </dxf>
    <dxf>
      <fill>
        <patternFill patternType="solid">
          <fgColor theme="0" tint="-0.34998626667073579"/>
          <bgColor theme="0" tint="-0.34998626667073579"/>
        </patternFill>
      </fill>
    </dxf>
    <dxf>
      <fill>
        <patternFill patternType="solid">
          <fgColor theme="0" tint="-0.34998626667073579"/>
          <bgColor theme="0" tint="-0.34998626667073579"/>
        </patternFill>
      </fill>
    </dxf>
    <dxf>
      <fill>
        <patternFill patternType="solid">
          <fgColor theme="0" tint="-0.34998626667073579"/>
          <bgColor theme="0" tint="-0.34998626667073579"/>
        </patternFill>
      </fill>
    </dxf>
    <dxf>
      <fill>
        <patternFill patternType="solid">
          <fgColor theme="0" tint="-0.34998626667073579"/>
          <bgColor theme="0" tint="-0.34998626667073579"/>
        </patternFill>
      </fill>
    </dxf>
    <dxf>
      <fill>
        <patternFill patternType="solid">
          <fgColor theme="0" tint="-0.34998626667073579"/>
          <bgColor theme="0" tint="-0.34998626667073579"/>
        </patternFill>
      </fill>
    </dxf>
    <dxf>
      <fill>
        <patternFill patternType="solid">
          <fgColor theme="0" tint="-0.34998626667073579"/>
          <bgColor theme="0" tint="-0.34998626667073579"/>
        </patternFill>
      </fill>
    </dxf>
    <dxf>
      <fill>
        <patternFill patternType="solid">
          <fgColor theme="0" tint="-0.34998626667073579"/>
          <bgColor theme="0" tint="-0.34998626667073579"/>
        </patternFill>
      </fill>
    </dxf>
    <dxf>
      <fill>
        <patternFill patternType="solid">
          <fgColor theme="0" tint="-0.34998626667073579"/>
          <bgColor theme="0" tint="-0.34998626667073579"/>
        </patternFill>
      </fill>
    </dxf>
    <dxf>
      <fill>
        <patternFill patternType="solid">
          <fgColor theme="0" tint="-0.34998626667073579"/>
          <bgColor theme="0" tint="-0.34998626667073579"/>
        </patternFill>
      </fill>
    </dxf>
    <dxf>
      <fill>
        <patternFill patternType="solid">
          <fgColor theme="0" tint="-0.34998626667073579"/>
          <bgColor theme="0" tint="-0.34998626667073579"/>
        </patternFill>
      </fill>
    </dxf>
    <dxf>
      <fill>
        <patternFill patternType="solid">
          <fgColor theme="0" tint="-0.34998626667073579"/>
          <bgColor theme="0" tint="-0.34998626667073579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au13" displayName="Tableau13" ref="AC1:AD82">
  <sortState ref="AC2:AD82">
    <sortCondition ref="AD1:AD82"/>
  </sortState>
  <tableColumns count="2">
    <tableColumn id="1" name="ARCHIPELS" dataDxfId="1"/>
    <tableColumn id="2" name="ILE /COMMUN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>
    <a:spDef>
      <a:spPr bwMode="auto">
        <a:xfrm>
          <a:off x="0" y="0"/>
          <a:ext cx="1" cy="1"/>
        </a:xfrm>
        <a:prstGeom prst="rect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spDef>
    <a:lnDef>
      <a:spPr bwMode="auto">
        <a:xfrm>
          <a:off x="0" y="0"/>
          <a:ext cx="1" cy="1"/>
        </a:xfrm>
        <a:prstGeom prst="rect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M248"/>
  <sheetViews>
    <sheetView tabSelected="1" zoomScale="62" zoomScaleNormal="62" workbookViewId="0">
      <pane xSplit="1" ySplit="11" topLeftCell="B23" activePane="bottomRight" state="frozen"/>
      <selection activeCell="S13" sqref="S13"/>
      <selection pane="topRight"/>
      <selection pane="bottomLeft"/>
      <selection pane="bottomRight" activeCell="O29" sqref="O29"/>
    </sheetView>
  </sheetViews>
  <sheetFormatPr baseColWidth="10" defaultColWidth="10.85546875" defaultRowHeight="12.75" x14ac:dyDescent="0.2"/>
  <cols>
    <col min="1" max="1" width="7.140625" style="91" bestFit="1" customWidth="1"/>
    <col min="2" max="2" width="32.85546875" style="91" bestFit="1" customWidth="1"/>
    <col min="3" max="3" width="17.140625" style="91" bestFit="1" customWidth="1"/>
    <col min="4" max="4" width="15.140625" style="91" bestFit="1" customWidth="1"/>
    <col min="5" max="5" width="8.42578125" style="91" bestFit="1" customWidth="1"/>
    <col min="6" max="6" width="14.28515625" style="91" bestFit="1" customWidth="1"/>
    <col min="7" max="8" width="17.140625" style="91" bestFit="1" customWidth="1"/>
    <col min="9" max="9" width="40.5703125" style="91" customWidth="1"/>
    <col min="10" max="10" width="12.85546875" style="91" bestFit="1" customWidth="1"/>
    <col min="11" max="11" width="21.42578125" style="91" bestFit="1" customWidth="1"/>
    <col min="12" max="12" width="11.42578125" style="91" bestFit="1" customWidth="1"/>
    <col min="13" max="13" width="18.140625" style="91" customWidth="1"/>
    <col min="14" max="16" width="17.140625" style="91" bestFit="1" customWidth="1"/>
    <col min="17" max="17" width="15.7109375" style="91" bestFit="1" customWidth="1"/>
    <col min="18" max="18" width="14.28515625" style="91" bestFit="1" customWidth="1"/>
    <col min="19" max="20" width="10" style="91" bestFit="1" customWidth="1"/>
    <col min="21" max="21" width="18.42578125" style="91" bestFit="1" customWidth="1"/>
    <col min="22" max="22" width="28.42578125" style="91" hidden="1" customWidth="1"/>
    <col min="23" max="23" width="17.140625" style="91" hidden="1" customWidth="1"/>
    <col min="24" max="25" width="12.85546875" style="91" hidden="1" customWidth="1"/>
    <col min="26" max="26" width="21.42578125" style="91" hidden="1" customWidth="1"/>
    <col min="27" max="27" width="11.42578125" style="91" hidden="1" customWidth="1"/>
    <col min="28" max="28" width="12.85546875" style="91" hidden="1" customWidth="1"/>
    <col min="29" max="31" width="17.140625" style="91" hidden="1" customWidth="1"/>
    <col min="32" max="32" width="15.7109375" style="91" hidden="1" customWidth="1"/>
    <col min="33" max="33" width="23.42578125" style="91" bestFit="1" customWidth="1"/>
    <col min="34" max="34" width="14.28515625" style="91" bestFit="1" customWidth="1"/>
    <col min="35" max="35" width="23.42578125" style="91" bestFit="1" customWidth="1"/>
    <col min="36" max="36" width="15.85546875" style="91" bestFit="1" customWidth="1"/>
    <col min="37" max="37" width="21.140625" style="91" bestFit="1" customWidth="1"/>
    <col min="38" max="38" width="15.85546875" style="91" bestFit="1" customWidth="1"/>
    <col min="39" max="39" width="19.7109375" style="91" bestFit="1" customWidth="1"/>
    <col min="40" max="41" width="14.28515625" style="91" bestFit="1" customWidth="1"/>
    <col min="42" max="42" width="17.140625" style="91" bestFit="1" customWidth="1"/>
    <col min="43" max="44" width="12.85546875" style="91" bestFit="1" customWidth="1"/>
    <col min="45" max="45" width="14.28515625" style="91" bestFit="1" customWidth="1"/>
    <col min="46" max="46" width="11.42578125" style="91" bestFit="1" customWidth="1"/>
    <col min="47" max="47" width="12.85546875" style="91" bestFit="1" customWidth="1"/>
    <col min="48" max="50" width="17.140625" style="91" bestFit="1" customWidth="1"/>
    <col min="51" max="51" width="15.7109375" style="24" bestFit="1" customWidth="1"/>
    <col min="52" max="53" width="10" style="24" bestFit="1" customWidth="1"/>
    <col min="54" max="54" width="15.7109375" style="24" bestFit="1" customWidth="1"/>
    <col min="55" max="55" width="10.85546875" style="24" bestFit="1"/>
    <col min="56" max="16384" width="10.85546875" style="24"/>
  </cols>
  <sheetData>
    <row r="1" spans="1:117" ht="74.25" customHeight="1" x14ac:dyDescent="0.2">
      <c r="A1" s="168" t="s">
        <v>0</v>
      </c>
      <c r="B1" s="171" t="s">
        <v>1</v>
      </c>
      <c r="C1" s="172"/>
      <c r="D1" s="172"/>
      <c r="E1" s="172"/>
      <c r="F1" s="172"/>
      <c r="G1" s="173" t="str">
        <f>IF($O$1=0,"",VLOOKUP($O$1,'BASE 2026'!A1:X862,4,FALSE))</f>
        <v/>
      </c>
      <c r="H1" s="173"/>
      <c r="I1" s="174"/>
      <c r="J1" s="23"/>
      <c r="K1" s="175" t="s">
        <v>2</v>
      </c>
      <c r="L1" s="172"/>
      <c r="M1" s="172"/>
      <c r="N1" s="172"/>
      <c r="O1" s="176"/>
      <c r="P1" s="177"/>
      <c r="Q1" s="178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</row>
    <row r="2" spans="1:117" ht="40.5" customHeight="1" x14ac:dyDescent="0.2">
      <c r="A2" s="169"/>
      <c r="B2" s="179" t="s">
        <v>3</v>
      </c>
      <c r="C2" s="180"/>
      <c r="D2" s="181" t="str">
        <f>IF($O$1=0,"",VLOOKUP($O$1,'BASE 2026'!A1:X862,6,FALSE))</f>
        <v/>
      </c>
      <c r="E2" s="182"/>
      <c r="F2" s="182"/>
      <c r="G2" s="182"/>
      <c r="H2" s="182"/>
      <c r="I2" s="183"/>
      <c r="J2" s="23"/>
      <c r="K2" s="184" t="s">
        <v>4</v>
      </c>
      <c r="L2" s="185"/>
      <c r="M2" s="186"/>
      <c r="N2" s="181" t="str">
        <f>IF($O$1=0,"",VLOOKUP($O$1,'BASE 2026'!A1:X862,2,FALSE))</f>
        <v/>
      </c>
      <c r="O2" s="182"/>
      <c r="P2" s="182"/>
      <c r="Q2" s="183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</row>
    <row r="3" spans="1:117" ht="36" customHeight="1" x14ac:dyDescent="0.2">
      <c r="A3" s="170"/>
      <c r="B3" s="179" t="s">
        <v>5</v>
      </c>
      <c r="C3" s="187"/>
      <c r="D3" s="180"/>
      <c r="E3" s="181" t="str">
        <f>IF($O$1=0,"",VLOOKUP($O$1,'BASE 2026'!A1:X862,11,FALSE))</f>
        <v/>
      </c>
      <c r="F3" s="182"/>
      <c r="G3" s="182"/>
      <c r="H3" s="182"/>
      <c r="I3" s="183"/>
      <c r="J3" s="23"/>
      <c r="K3" s="188" t="s">
        <v>6</v>
      </c>
      <c r="L3" s="189"/>
      <c r="M3" s="189"/>
      <c r="N3" s="190" t="str">
        <f>IF($O$1=0,"",CONCATENATE(VLOOKUP($O$1,'BASE 2026'!A1:X862,9,FALSE)," ", VLOOKUP($O$1,'BASE 2026'!A1:X862,10,FALSE)))</f>
        <v/>
      </c>
      <c r="O3" s="191"/>
      <c r="P3" s="191"/>
      <c r="Q3" s="192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6"/>
      <c r="AQ3" s="26"/>
      <c r="AR3" s="26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</row>
    <row r="4" spans="1:117" ht="15" customHeight="1" x14ac:dyDescent="0.2">
      <c r="A4" s="27"/>
      <c r="B4" s="28"/>
      <c r="C4" s="28"/>
      <c r="D4" s="28"/>
      <c r="E4" s="28"/>
      <c r="F4" s="28"/>
      <c r="G4" s="23"/>
      <c r="H4" s="23"/>
      <c r="I4" s="23"/>
      <c r="J4" s="23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  <c r="BR4" s="25"/>
      <c r="BS4" s="25"/>
      <c r="BT4" s="25"/>
      <c r="BU4" s="25"/>
      <c r="BV4" s="25"/>
      <c r="BW4" s="25"/>
      <c r="BX4" s="25"/>
      <c r="BY4" s="25"/>
      <c r="BZ4" s="25"/>
      <c r="CA4" s="25"/>
      <c r="CB4" s="25"/>
      <c r="CC4" s="25"/>
      <c r="CD4" s="25"/>
      <c r="CE4" s="25"/>
      <c r="CF4" s="25"/>
      <c r="CG4" s="25"/>
      <c r="CH4" s="25"/>
      <c r="CI4" s="25"/>
      <c r="CJ4" s="25"/>
      <c r="CK4" s="25"/>
      <c r="CL4" s="25"/>
      <c r="CM4" s="25"/>
      <c r="CN4" s="25"/>
      <c r="CO4" s="25"/>
      <c r="CP4" s="25"/>
      <c r="CQ4" s="25"/>
      <c r="CR4" s="25"/>
      <c r="CS4" s="25"/>
      <c r="CT4" s="25"/>
      <c r="CU4" s="25"/>
      <c r="CV4" s="25"/>
      <c r="CW4" s="25"/>
      <c r="CX4" s="25"/>
      <c r="CY4" s="25"/>
      <c r="CZ4" s="25"/>
      <c r="DA4" s="25"/>
      <c r="DB4" s="25"/>
    </row>
    <row r="5" spans="1:117" ht="39" customHeight="1" x14ac:dyDescent="0.2">
      <c r="A5" s="144" t="s">
        <v>7</v>
      </c>
      <c r="B5" s="29" t="s">
        <v>8</v>
      </c>
      <c r="C5" s="147"/>
      <c r="D5" s="148"/>
      <c r="E5" s="148"/>
      <c r="F5" s="149" t="s">
        <v>266</v>
      </c>
      <c r="G5" s="149"/>
      <c r="H5" s="149"/>
      <c r="I5" s="30"/>
      <c r="J5" s="23"/>
      <c r="K5" s="150" t="s">
        <v>9</v>
      </c>
      <c r="L5" s="151"/>
      <c r="M5" s="152"/>
      <c r="N5" s="159">
        <f>SUM(Q12:Q51,U12:U51,AF12:AF51,AO12:AO51,AY12:AY51,BB12:BB51)</f>
        <v>0</v>
      </c>
      <c r="O5" s="160"/>
      <c r="P5" s="160"/>
      <c r="Q5" s="161"/>
      <c r="R5" s="25"/>
      <c r="S5" s="124" t="s">
        <v>10</v>
      </c>
      <c r="T5" s="125"/>
      <c r="U5" s="125"/>
      <c r="V5" s="130"/>
      <c r="W5" s="131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6"/>
      <c r="AP5" s="26"/>
      <c r="AQ5" s="26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</row>
    <row r="6" spans="1:117" ht="21.75" customHeight="1" x14ac:dyDescent="0.2">
      <c r="A6" s="145"/>
      <c r="B6" s="31" t="s">
        <v>11</v>
      </c>
      <c r="C6" s="136"/>
      <c r="D6" s="136"/>
      <c r="E6" s="136"/>
      <c r="F6" s="136"/>
      <c r="G6" s="136"/>
      <c r="H6" s="136"/>
      <c r="I6" s="137"/>
      <c r="J6" s="23"/>
      <c r="K6" s="153"/>
      <c r="L6" s="154"/>
      <c r="M6" s="155"/>
      <c r="N6" s="162"/>
      <c r="O6" s="163"/>
      <c r="P6" s="163"/>
      <c r="Q6" s="164"/>
      <c r="R6" s="25"/>
      <c r="S6" s="126"/>
      <c r="T6" s="127"/>
      <c r="U6" s="127"/>
      <c r="V6" s="132"/>
      <c r="W6" s="133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  <c r="AP6" s="26"/>
      <c r="AQ6" s="26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</row>
    <row r="7" spans="1:117" ht="21.75" customHeight="1" x14ac:dyDescent="0.2">
      <c r="A7" s="145"/>
      <c r="B7" s="31" t="s">
        <v>12</v>
      </c>
      <c r="C7" s="138"/>
      <c r="D7" s="139"/>
      <c r="E7" s="140"/>
      <c r="F7" s="141" t="s">
        <v>13</v>
      </c>
      <c r="G7" s="141"/>
      <c r="H7" s="136"/>
      <c r="I7" s="137"/>
      <c r="J7" s="23"/>
      <c r="K7" s="153"/>
      <c r="L7" s="154"/>
      <c r="M7" s="155"/>
      <c r="N7" s="162"/>
      <c r="O7" s="163"/>
      <c r="P7" s="163"/>
      <c r="Q7" s="164"/>
      <c r="R7" s="25"/>
      <c r="S7" s="126"/>
      <c r="T7" s="127"/>
      <c r="U7" s="127"/>
      <c r="V7" s="132"/>
      <c r="W7" s="133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6"/>
      <c r="AP7" s="26"/>
      <c r="AQ7" s="26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</row>
    <row r="8" spans="1:117" ht="21.75" customHeight="1" x14ac:dyDescent="0.2">
      <c r="A8" s="146"/>
      <c r="B8" s="32" t="s">
        <v>15</v>
      </c>
      <c r="C8" s="142"/>
      <c r="D8" s="142"/>
      <c r="E8" s="142"/>
      <c r="F8" s="142"/>
      <c r="G8" s="142"/>
      <c r="H8" s="142"/>
      <c r="I8" s="143"/>
      <c r="J8" s="23"/>
      <c r="K8" s="156"/>
      <c r="L8" s="157"/>
      <c r="M8" s="158"/>
      <c r="N8" s="165"/>
      <c r="O8" s="166"/>
      <c r="P8" s="166"/>
      <c r="Q8" s="167"/>
      <c r="R8" s="25"/>
      <c r="S8" s="128"/>
      <c r="T8" s="129"/>
      <c r="U8" s="129"/>
      <c r="V8" s="134"/>
      <c r="W8" s="13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6"/>
      <c r="AQ8" s="26"/>
      <c r="AR8" s="26"/>
      <c r="AS8" s="33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</row>
    <row r="9" spans="1:117" ht="15" customHeight="1" thickBot="1" x14ac:dyDescent="0.25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G9" s="25"/>
      <c r="DH9" s="25"/>
      <c r="DI9" s="25"/>
    </row>
    <row r="10" spans="1:117" ht="62.25" customHeight="1" thickBot="1" x14ac:dyDescent="0.25">
      <c r="A10" s="120" t="s">
        <v>16</v>
      </c>
      <c r="B10" s="121"/>
      <c r="C10" s="121"/>
      <c r="D10" s="121"/>
      <c r="E10" s="121"/>
      <c r="F10" s="121"/>
      <c r="G10" s="122"/>
      <c r="H10" s="114" t="s">
        <v>17</v>
      </c>
      <c r="I10" s="116"/>
      <c r="J10" s="116"/>
      <c r="K10" s="116"/>
      <c r="L10" s="116"/>
      <c r="M10" s="116"/>
      <c r="N10" s="116"/>
      <c r="O10" s="116"/>
      <c r="P10" s="116"/>
      <c r="Q10" s="115"/>
      <c r="R10" s="117" t="s">
        <v>267</v>
      </c>
      <c r="S10" s="118"/>
      <c r="T10" s="118"/>
      <c r="U10" s="119"/>
      <c r="V10" s="34" t="s">
        <v>18</v>
      </c>
      <c r="W10" s="117" t="s">
        <v>19</v>
      </c>
      <c r="X10" s="118"/>
      <c r="Y10" s="118"/>
      <c r="Z10" s="118"/>
      <c r="AA10" s="118"/>
      <c r="AB10" s="118"/>
      <c r="AC10" s="118"/>
      <c r="AD10" s="118"/>
      <c r="AE10" s="118"/>
      <c r="AF10" s="119"/>
      <c r="AG10" s="120" t="s">
        <v>20</v>
      </c>
      <c r="AH10" s="121"/>
      <c r="AI10" s="123"/>
      <c r="AJ10" s="123"/>
      <c r="AK10" s="123"/>
      <c r="AL10" s="123"/>
      <c r="AM10" s="122"/>
      <c r="AN10" s="114" t="s">
        <v>21</v>
      </c>
      <c r="AO10" s="115"/>
      <c r="AP10" s="114" t="s">
        <v>22</v>
      </c>
      <c r="AQ10" s="116"/>
      <c r="AR10" s="116"/>
      <c r="AS10" s="116"/>
      <c r="AT10" s="116"/>
      <c r="AU10" s="116"/>
      <c r="AV10" s="116"/>
      <c r="AW10" s="116"/>
      <c r="AX10" s="116"/>
      <c r="AY10" s="115"/>
      <c r="AZ10" s="117" t="s">
        <v>268</v>
      </c>
      <c r="BA10" s="118"/>
      <c r="BB10" s="119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</row>
    <row r="11" spans="1:117" ht="114.75" customHeight="1" thickBot="1" x14ac:dyDescent="0.25">
      <c r="A11" s="35" t="s">
        <v>23</v>
      </c>
      <c r="B11" s="36" t="s">
        <v>24</v>
      </c>
      <c r="C11" s="37" t="s">
        <v>25</v>
      </c>
      <c r="D11" s="100" t="s">
        <v>26</v>
      </c>
      <c r="E11" s="100" t="s">
        <v>27</v>
      </c>
      <c r="F11" s="38" t="s">
        <v>28</v>
      </c>
      <c r="G11" s="39" t="s">
        <v>29</v>
      </c>
      <c r="H11" s="40" t="s">
        <v>30</v>
      </c>
      <c r="I11" s="38" t="s">
        <v>31</v>
      </c>
      <c r="J11" s="38" t="s">
        <v>32</v>
      </c>
      <c r="K11" s="38" t="s">
        <v>33</v>
      </c>
      <c r="L11" s="38" t="s">
        <v>34</v>
      </c>
      <c r="M11" s="38" t="s">
        <v>35</v>
      </c>
      <c r="N11" s="38" t="s">
        <v>36</v>
      </c>
      <c r="O11" s="38" t="s">
        <v>37</v>
      </c>
      <c r="P11" s="38" t="s">
        <v>30</v>
      </c>
      <c r="Q11" s="41" t="s">
        <v>38</v>
      </c>
      <c r="R11" s="42" t="s">
        <v>39</v>
      </c>
      <c r="S11" s="43" t="s">
        <v>40</v>
      </c>
      <c r="T11" s="44" t="s">
        <v>41</v>
      </c>
      <c r="U11" s="41" t="s">
        <v>42</v>
      </c>
      <c r="V11" s="45" t="s">
        <v>24</v>
      </c>
      <c r="W11" s="40" t="s">
        <v>30</v>
      </c>
      <c r="X11" s="38" t="s">
        <v>31</v>
      </c>
      <c r="Y11" s="38" t="s">
        <v>32</v>
      </c>
      <c r="Z11" s="38" t="s">
        <v>33</v>
      </c>
      <c r="AA11" s="38" t="s">
        <v>34</v>
      </c>
      <c r="AB11" s="38" t="s">
        <v>35</v>
      </c>
      <c r="AC11" s="38" t="s">
        <v>36</v>
      </c>
      <c r="AD11" s="38" t="s">
        <v>37</v>
      </c>
      <c r="AE11" s="38" t="s">
        <v>30</v>
      </c>
      <c r="AF11" s="41" t="s">
        <v>38</v>
      </c>
      <c r="AG11" s="36" t="s">
        <v>43</v>
      </c>
      <c r="AH11" s="38" t="s">
        <v>44</v>
      </c>
      <c r="AI11" s="38" t="s">
        <v>45</v>
      </c>
      <c r="AJ11" s="46" t="s">
        <v>46</v>
      </c>
      <c r="AK11" s="46" t="s">
        <v>47</v>
      </c>
      <c r="AL11" s="46" t="s">
        <v>48</v>
      </c>
      <c r="AM11" s="41" t="s">
        <v>49</v>
      </c>
      <c r="AN11" s="40" t="s">
        <v>50</v>
      </c>
      <c r="AO11" s="41" t="s">
        <v>51</v>
      </c>
      <c r="AP11" s="40" t="s">
        <v>30</v>
      </c>
      <c r="AQ11" s="38" t="s">
        <v>31</v>
      </c>
      <c r="AR11" s="38" t="s">
        <v>32</v>
      </c>
      <c r="AS11" s="38" t="s">
        <v>33</v>
      </c>
      <c r="AT11" s="38" t="s">
        <v>34</v>
      </c>
      <c r="AU11" s="38" t="s">
        <v>35</v>
      </c>
      <c r="AV11" s="38" t="s">
        <v>36</v>
      </c>
      <c r="AW11" s="38" t="s">
        <v>37</v>
      </c>
      <c r="AX11" s="38" t="s">
        <v>30</v>
      </c>
      <c r="AY11" s="41" t="s">
        <v>38</v>
      </c>
      <c r="AZ11" s="42" t="s">
        <v>40</v>
      </c>
      <c r="BA11" s="44" t="s">
        <v>41</v>
      </c>
      <c r="BB11" s="41" t="s">
        <v>42</v>
      </c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  <c r="CI11" s="25"/>
      <c r="CJ11" s="25"/>
      <c r="CK11" s="25"/>
      <c r="CL11" s="25"/>
      <c r="CM11" s="25"/>
      <c r="CN11" s="25"/>
      <c r="CO11" s="25"/>
      <c r="CP11" s="25"/>
      <c r="CQ11" s="25"/>
      <c r="CR11" s="25"/>
      <c r="CS11" s="25"/>
      <c r="CT11" s="25"/>
      <c r="CU11" s="25"/>
      <c r="CV11" s="25"/>
      <c r="CW11" s="25"/>
      <c r="CX11" s="25"/>
      <c r="CY11" s="25"/>
      <c r="CZ11" s="25"/>
      <c r="DA11" s="25"/>
      <c r="DB11" s="25"/>
      <c r="DC11" s="25"/>
      <c r="DD11" s="25"/>
      <c r="DE11" s="25"/>
      <c r="DF11" s="25"/>
      <c r="DG11" s="25"/>
      <c r="DH11" s="25"/>
      <c r="DI11" s="25"/>
      <c r="DJ11" s="25"/>
      <c r="DK11" s="25"/>
      <c r="DL11" s="25"/>
      <c r="DM11" s="25"/>
    </row>
    <row r="12" spans="1:117" ht="30" customHeight="1" x14ac:dyDescent="0.2">
      <c r="A12" s="47">
        <v>1</v>
      </c>
      <c r="B12" s="48"/>
      <c r="C12" s="49"/>
      <c r="D12" s="50"/>
      <c r="E12" s="50"/>
      <c r="F12" s="50"/>
      <c r="G12" s="51"/>
      <c r="H12" s="52"/>
      <c r="I12" s="53"/>
      <c r="J12" s="53"/>
      <c r="K12" s="50"/>
      <c r="L12" s="50"/>
      <c r="M12" s="54"/>
      <c r="N12" s="50"/>
      <c r="O12" s="50"/>
      <c r="P12" s="50"/>
      <c r="Q12" s="55"/>
      <c r="R12" s="105">
        <f>IFERROR(IF(ISBLANK(C12),(INDEX('BASE 2026'!AH$2:BB$22,MATCH(H$7,'BASE 2026'!AG$2:AG$22,0),MATCH(G12,'BASE 2026'!AH$1:BB$1,0))),MIN((INDEX('BASE 2026'!AH$2:BB$22,MATCH(H$7,'BASE 2026'!AG$2:AG$22,0),MATCH(C12,'BASE 2026'!AH$1:BB$1,0))),INDEX('BASE 2026'!AH$2:BB$22,MATCH(H$7,'BASE 2026'!AG$2:AG$22,0),MATCH(G12,'BASE 2026'!AH$1:BB$1,0)))),0)</f>
        <v>0</v>
      </c>
      <c r="S12" s="18">
        <f>IFERROR(IF(R12=0,DATEDIF(I12,J12,"d"),"0"),0)</f>
        <v>0</v>
      </c>
      <c r="T12" s="106">
        <f>IF(AND(G12&lt;&gt;$H$7,COUNTIF('BASE 2026'!AG$2:AG$22,G12)&gt;0),$I$5,S12*2)</f>
        <v>0</v>
      </c>
      <c r="U12" s="103">
        <f>(S12*15900)+(T12*3180)+(IF($I$5=0,$R12,$R12*$I$5))</f>
        <v>0</v>
      </c>
      <c r="V12" s="67"/>
      <c r="W12" s="52"/>
      <c r="X12" s="54"/>
      <c r="Y12" s="54"/>
      <c r="Z12" s="50"/>
      <c r="AA12" s="50"/>
      <c r="AB12" s="54"/>
      <c r="AC12" s="50"/>
      <c r="AD12" s="50"/>
      <c r="AE12" s="50"/>
      <c r="AF12" s="55" t="str">
        <f t="shared" ref="AF12:AF51" si="0">IF(D12="OUI",Q12,"")</f>
        <v/>
      </c>
      <c r="AG12" s="52"/>
      <c r="AH12" s="50"/>
      <c r="AI12" s="56"/>
      <c r="AJ12" s="97"/>
      <c r="AK12" s="56"/>
      <c r="AL12" s="56"/>
      <c r="AM12" s="51"/>
      <c r="AN12" s="57"/>
      <c r="AO12" s="19" t="str">
        <f t="shared" ref="AO12:AO51" si="1">IF(COUNTIF(AN12,"*OUI*"),6500*AM12,"0 XPF")</f>
        <v>0 XPF</v>
      </c>
      <c r="AP12" s="52"/>
      <c r="AQ12" s="54"/>
      <c r="AR12" s="54"/>
      <c r="AS12" s="50"/>
      <c r="AT12" s="50"/>
      <c r="AU12" s="54"/>
      <c r="AV12" s="50"/>
      <c r="AW12" s="50"/>
      <c r="AX12" s="50"/>
      <c r="AY12" s="58"/>
      <c r="AZ12" s="92">
        <f>DATEDIF(AQ12,AR12,"d")</f>
        <v>0</v>
      </c>
      <c r="BA12" s="18">
        <f>IF(AZ12=0,0,AZ12*2)</f>
        <v>0</v>
      </c>
      <c r="BB12" s="19">
        <f>(AZ12*14320)+(BA12*2864)</f>
        <v>0</v>
      </c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G12" s="25"/>
      <c r="CH12" s="25"/>
      <c r="CI12" s="25"/>
      <c r="CJ12" s="25"/>
      <c r="CK12" s="25"/>
      <c r="CL12" s="25"/>
      <c r="CM12" s="25"/>
      <c r="CN12" s="25"/>
      <c r="CO12" s="25"/>
      <c r="CP12" s="25"/>
      <c r="CQ12" s="25"/>
      <c r="CR12" s="25"/>
      <c r="CS12" s="25"/>
      <c r="CT12" s="25"/>
      <c r="CU12" s="25"/>
      <c r="CV12" s="25"/>
      <c r="CW12" s="25"/>
      <c r="CX12" s="25"/>
      <c r="CY12" s="25"/>
      <c r="CZ12" s="25"/>
      <c r="DA12" s="25"/>
      <c r="DB12" s="25"/>
      <c r="DC12" s="25"/>
      <c r="DD12" s="25"/>
      <c r="DE12" s="25"/>
      <c r="DF12" s="25"/>
      <c r="DG12" s="25"/>
      <c r="DH12" s="25"/>
      <c r="DI12" s="25"/>
      <c r="DJ12" s="25"/>
      <c r="DK12" s="25"/>
      <c r="DL12" s="25"/>
      <c r="DM12" s="25"/>
    </row>
    <row r="13" spans="1:117" ht="30" customHeight="1" x14ac:dyDescent="0.2">
      <c r="A13" s="59">
        <f t="shared" ref="A13:A51" si="2">A12+1</f>
        <v>2</v>
      </c>
      <c r="B13" s="95"/>
      <c r="C13" s="61"/>
      <c r="D13" s="62"/>
      <c r="E13" s="62"/>
      <c r="F13" s="62"/>
      <c r="G13" s="63"/>
      <c r="H13" s="64"/>
      <c r="I13" s="65"/>
      <c r="J13" s="67"/>
      <c r="K13" s="62"/>
      <c r="L13" s="62"/>
      <c r="M13" s="67"/>
      <c r="N13" s="62"/>
      <c r="O13" s="62"/>
      <c r="P13" s="62"/>
      <c r="Q13" s="68"/>
      <c r="R13" s="16">
        <f>IFERROR(IF(ISBLANK(C13),(INDEX('BASE 2026'!AH$2:BB$22,MATCH(H$7,'BASE 2026'!AG$2:AG$22,0),MATCH(G13,'BASE 2026'!AH$1:BB$1,0))),MIN((INDEX('BASE 2026'!AH$2:BB$22,MATCH(H$7,'BASE 2026'!AG$2:AG$22,0),MATCH(C13,'BASE 2026'!AH$1:BB$1,0))),INDEX('BASE 2026'!AH$2:BB$22,MATCH(H$7,'BASE 2026'!AG$2:AG$22,0),MATCH(G13,'BASE 2026'!AH$1:BB$1,0)))),0)</f>
        <v>0</v>
      </c>
      <c r="S13" s="17">
        <f t="shared" ref="S13:S51" si="3">IFERROR(IF(R13=0,DATEDIF(I13,J13,"d"),"0"),0)</f>
        <v>0</v>
      </c>
      <c r="T13" s="107">
        <f>IF(AND(G13&lt;&gt;$H$7,COUNTIF('BASE 2026'!AG$2:AG$22,G13)&gt;0),$I$5,S13*2)</f>
        <v>0</v>
      </c>
      <c r="U13" s="104">
        <f t="shared" ref="U13:U51" si="4">(S13*15900)+(T13*3180)+(IF($I$5=0,$R13,$R13*$I$5))</f>
        <v>0</v>
      </c>
      <c r="V13" s="67"/>
      <c r="W13" s="64"/>
      <c r="X13" s="67"/>
      <c r="Y13" s="67"/>
      <c r="Z13" s="62"/>
      <c r="AA13" s="62"/>
      <c r="AB13" s="65"/>
      <c r="AC13" s="62"/>
      <c r="AD13" s="62"/>
      <c r="AE13" s="62"/>
      <c r="AF13" s="68" t="str">
        <f t="shared" si="0"/>
        <v/>
      </c>
      <c r="AG13" s="64"/>
      <c r="AH13" s="62"/>
      <c r="AI13" s="69"/>
      <c r="AJ13" s="98"/>
      <c r="AK13" s="69"/>
      <c r="AL13" s="69"/>
      <c r="AM13" s="63"/>
      <c r="AN13" s="70"/>
      <c r="AO13" s="20" t="str">
        <f t="shared" si="1"/>
        <v>0 XPF</v>
      </c>
      <c r="AP13" s="64"/>
      <c r="AQ13" s="65"/>
      <c r="AR13" s="65"/>
      <c r="AS13" s="62"/>
      <c r="AT13" s="62"/>
      <c r="AU13" s="67"/>
      <c r="AV13" s="62"/>
      <c r="AW13" s="62"/>
      <c r="AX13" s="62"/>
      <c r="AY13" s="71"/>
      <c r="AZ13" s="93">
        <f t="shared" ref="AZ13:AZ51" si="5">DATEDIF(AQ13,AR13,"d")</f>
        <v>0</v>
      </c>
      <c r="BA13" s="17">
        <f t="shared" ref="BA13:BA51" si="6">IF(AZ13=0,0,AZ13*2)</f>
        <v>0</v>
      </c>
      <c r="BB13" s="20">
        <f t="shared" ref="BB13:BB51" si="7">(AZ13*14320)+(BA13*2864)</f>
        <v>0</v>
      </c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G13" s="25"/>
      <c r="CH13" s="25"/>
      <c r="CI13" s="25"/>
      <c r="CJ13" s="25"/>
      <c r="CK13" s="25"/>
      <c r="CL13" s="25"/>
      <c r="CM13" s="25"/>
      <c r="CN13" s="25"/>
      <c r="CO13" s="25"/>
      <c r="CP13" s="25"/>
      <c r="CQ13" s="25"/>
      <c r="CR13" s="25"/>
      <c r="CS13" s="25"/>
      <c r="CT13" s="25"/>
      <c r="CU13" s="25"/>
      <c r="CV13" s="25"/>
      <c r="CW13" s="25"/>
      <c r="CX13" s="25"/>
      <c r="CY13" s="25"/>
      <c r="CZ13" s="25"/>
      <c r="DA13" s="25"/>
      <c r="DB13" s="25"/>
      <c r="DC13" s="25"/>
      <c r="DD13" s="25"/>
      <c r="DE13" s="25"/>
      <c r="DF13" s="25"/>
      <c r="DG13" s="25"/>
      <c r="DH13" s="25"/>
      <c r="DI13" s="25"/>
      <c r="DJ13" s="25"/>
      <c r="DK13" s="25"/>
      <c r="DL13" s="25"/>
      <c r="DM13" s="25"/>
    </row>
    <row r="14" spans="1:117" ht="30" customHeight="1" x14ac:dyDescent="0.2">
      <c r="A14" s="59">
        <f t="shared" si="2"/>
        <v>3</v>
      </c>
      <c r="B14" s="95"/>
      <c r="C14" s="61"/>
      <c r="D14" s="62"/>
      <c r="E14" s="62"/>
      <c r="F14" s="62"/>
      <c r="G14" s="63"/>
      <c r="H14" s="64"/>
      <c r="I14" s="65"/>
      <c r="J14" s="65"/>
      <c r="K14" s="62"/>
      <c r="L14" s="62"/>
      <c r="M14" s="67"/>
      <c r="N14" s="62"/>
      <c r="O14" s="62"/>
      <c r="P14" s="62"/>
      <c r="Q14" s="68"/>
      <c r="R14" s="16">
        <f>IFERROR(IF(ISBLANK(C14),(INDEX('BASE 2026'!AH$2:BB$22,MATCH(H$7,'BASE 2026'!AG$2:AG$22,0),MATCH(G14,'BASE 2026'!AH$1:BB$1,0))),MIN((INDEX('BASE 2026'!AH$2:BB$22,MATCH(H$7,'BASE 2026'!AG$2:AG$22,0),MATCH(C14,'BASE 2026'!AH$1:BB$1,0))),INDEX('BASE 2026'!AH$2:BB$22,MATCH(H$7,'BASE 2026'!AG$2:AG$22,0),MATCH(G14,'BASE 2026'!AH$1:BB$1,0)))),0)</f>
        <v>0</v>
      </c>
      <c r="S14" s="17">
        <f t="shared" si="3"/>
        <v>0</v>
      </c>
      <c r="T14" s="107">
        <f>IF(AND(G14&lt;&gt;$H$7,COUNTIF('BASE 2026'!AG$2:AG$22,G14)&gt;0),$I$5,S14*2)</f>
        <v>0</v>
      </c>
      <c r="U14" s="104">
        <f t="shared" si="4"/>
        <v>0</v>
      </c>
      <c r="V14" s="67"/>
      <c r="W14" s="64"/>
      <c r="X14" s="67"/>
      <c r="Y14" s="67"/>
      <c r="Z14" s="62"/>
      <c r="AA14" s="62"/>
      <c r="AB14" s="65"/>
      <c r="AC14" s="62"/>
      <c r="AD14" s="62"/>
      <c r="AE14" s="62"/>
      <c r="AF14" s="68" t="str">
        <f t="shared" si="0"/>
        <v/>
      </c>
      <c r="AG14" s="64"/>
      <c r="AH14" s="62"/>
      <c r="AI14" s="69"/>
      <c r="AJ14" s="98"/>
      <c r="AK14" s="69"/>
      <c r="AL14" s="69"/>
      <c r="AM14" s="63"/>
      <c r="AN14" s="70"/>
      <c r="AO14" s="20" t="str">
        <f t="shared" si="1"/>
        <v>0 XPF</v>
      </c>
      <c r="AP14" s="64"/>
      <c r="AQ14" s="65"/>
      <c r="AR14" s="65"/>
      <c r="AS14" s="62"/>
      <c r="AT14" s="62"/>
      <c r="AU14" s="67"/>
      <c r="AV14" s="62"/>
      <c r="AW14" s="62"/>
      <c r="AX14" s="62"/>
      <c r="AY14" s="71"/>
      <c r="AZ14" s="93">
        <f t="shared" si="5"/>
        <v>0</v>
      </c>
      <c r="BA14" s="17">
        <f t="shared" si="6"/>
        <v>0</v>
      </c>
      <c r="BB14" s="20">
        <f t="shared" si="7"/>
        <v>0</v>
      </c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  <c r="CI14" s="25"/>
      <c r="CJ14" s="25"/>
      <c r="CK14" s="25"/>
      <c r="CL14" s="25"/>
      <c r="CM14" s="25"/>
      <c r="CN14" s="25"/>
      <c r="CO14" s="25"/>
      <c r="CP14" s="25"/>
      <c r="CQ14" s="25"/>
      <c r="CR14" s="25"/>
      <c r="CS14" s="25"/>
      <c r="CT14" s="25"/>
      <c r="CU14" s="25"/>
      <c r="CV14" s="25"/>
      <c r="CW14" s="25"/>
      <c r="CX14" s="25"/>
      <c r="CY14" s="25"/>
      <c r="CZ14" s="25"/>
      <c r="DA14" s="25"/>
      <c r="DB14" s="25"/>
      <c r="DC14" s="25"/>
      <c r="DD14" s="25"/>
      <c r="DE14" s="25"/>
      <c r="DF14" s="25"/>
      <c r="DG14" s="25"/>
      <c r="DH14" s="25"/>
      <c r="DI14" s="25"/>
      <c r="DJ14" s="25"/>
      <c r="DK14" s="25"/>
      <c r="DL14" s="25"/>
      <c r="DM14" s="25"/>
    </row>
    <row r="15" spans="1:117" ht="30" customHeight="1" x14ac:dyDescent="0.2">
      <c r="A15" s="59">
        <f t="shared" si="2"/>
        <v>4</v>
      </c>
      <c r="B15" s="60"/>
      <c r="C15" s="61"/>
      <c r="D15" s="62"/>
      <c r="E15" s="62"/>
      <c r="F15" s="62"/>
      <c r="G15" s="63"/>
      <c r="H15" s="64"/>
      <c r="I15" s="65"/>
      <c r="J15" s="65"/>
      <c r="K15" s="62"/>
      <c r="L15" s="62"/>
      <c r="M15" s="67"/>
      <c r="N15" s="62"/>
      <c r="O15" s="62"/>
      <c r="P15" s="62"/>
      <c r="Q15" s="68"/>
      <c r="R15" s="16">
        <f>IFERROR(IF(ISBLANK(C15),(INDEX('BASE 2026'!AH$2:BB$22,MATCH(H$7,'BASE 2026'!AG$2:AG$22,0),MATCH(G15,'BASE 2026'!AH$1:BB$1,0))),MIN((INDEX('BASE 2026'!AH$2:BB$22,MATCH(H$7,'BASE 2026'!AG$2:AG$22,0),MATCH(C15,'BASE 2026'!AH$1:BB$1,0))),INDEX('BASE 2026'!AH$2:BB$22,MATCH(H$7,'BASE 2026'!AG$2:AG$22,0),MATCH(G15,'BASE 2026'!AH$1:BB$1,0)))),0)</f>
        <v>0</v>
      </c>
      <c r="S15" s="17">
        <f t="shared" si="3"/>
        <v>0</v>
      </c>
      <c r="T15" s="107">
        <f>IF(AND(G15&lt;&gt;$H$7,COUNTIF('BASE 2026'!AG$2:AG$22,G15)&gt;0),$I$5,S15*2)</f>
        <v>0</v>
      </c>
      <c r="U15" s="104">
        <f t="shared" si="4"/>
        <v>0</v>
      </c>
      <c r="V15" s="67"/>
      <c r="W15" s="64"/>
      <c r="X15" s="67"/>
      <c r="Y15" s="67"/>
      <c r="Z15" s="62"/>
      <c r="AA15" s="62"/>
      <c r="AB15" s="65"/>
      <c r="AC15" s="62"/>
      <c r="AD15" s="62"/>
      <c r="AE15" s="62"/>
      <c r="AF15" s="68" t="str">
        <f t="shared" si="0"/>
        <v/>
      </c>
      <c r="AG15" s="64"/>
      <c r="AH15" s="62"/>
      <c r="AI15" s="69"/>
      <c r="AJ15" s="98"/>
      <c r="AK15" s="69"/>
      <c r="AL15" s="69"/>
      <c r="AM15" s="63"/>
      <c r="AN15" s="70"/>
      <c r="AO15" s="20" t="str">
        <f t="shared" si="1"/>
        <v>0 XPF</v>
      </c>
      <c r="AP15" s="64"/>
      <c r="AQ15" s="65"/>
      <c r="AR15" s="65"/>
      <c r="AS15" s="62"/>
      <c r="AT15" s="62"/>
      <c r="AU15" s="67"/>
      <c r="AV15" s="62"/>
      <c r="AW15" s="62"/>
      <c r="AX15" s="62"/>
      <c r="AY15" s="71"/>
      <c r="AZ15" s="93">
        <f t="shared" si="5"/>
        <v>0</v>
      </c>
      <c r="BA15" s="17">
        <f t="shared" si="6"/>
        <v>0</v>
      </c>
      <c r="BB15" s="20">
        <f t="shared" si="7"/>
        <v>0</v>
      </c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  <c r="CI15" s="25"/>
      <c r="CJ15" s="25"/>
      <c r="CK15" s="25"/>
      <c r="CL15" s="25"/>
      <c r="CM15" s="25"/>
      <c r="CN15" s="25"/>
      <c r="CO15" s="25"/>
      <c r="CP15" s="25"/>
      <c r="CQ15" s="25"/>
      <c r="CR15" s="25"/>
      <c r="CS15" s="25"/>
      <c r="CT15" s="25"/>
      <c r="CU15" s="25"/>
      <c r="CV15" s="25"/>
      <c r="CW15" s="25"/>
      <c r="CX15" s="25"/>
      <c r="CY15" s="25"/>
      <c r="CZ15" s="25"/>
      <c r="DA15" s="25"/>
      <c r="DB15" s="25"/>
      <c r="DC15" s="25"/>
      <c r="DD15" s="25"/>
      <c r="DE15" s="25"/>
      <c r="DF15" s="25"/>
      <c r="DG15" s="25"/>
      <c r="DH15" s="25"/>
      <c r="DI15" s="25"/>
      <c r="DJ15" s="25"/>
      <c r="DK15" s="25"/>
      <c r="DL15" s="25"/>
      <c r="DM15" s="25"/>
    </row>
    <row r="16" spans="1:117" ht="30" customHeight="1" x14ac:dyDescent="0.2">
      <c r="A16" s="59">
        <f t="shared" si="2"/>
        <v>5</v>
      </c>
      <c r="B16" s="96"/>
      <c r="C16" s="61"/>
      <c r="D16" s="62"/>
      <c r="E16" s="62"/>
      <c r="F16" s="62"/>
      <c r="G16" s="63"/>
      <c r="H16" s="64"/>
      <c r="I16" s="65"/>
      <c r="J16" s="65"/>
      <c r="K16" s="62"/>
      <c r="L16" s="62"/>
      <c r="M16" s="67"/>
      <c r="N16" s="62"/>
      <c r="O16" s="62"/>
      <c r="P16" s="62"/>
      <c r="Q16" s="68"/>
      <c r="R16" s="16">
        <f>IFERROR(IF(ISBLANK(C16),(INDEX('BASE 2026'!AH$2:BB$22,MATCH(H$7,'BASE 2026'!AG$2:AG$22,0),MATCH(G16,'BASE 2026'!AH$1:BB$1,0))),MIN((INDEX('BASE 2026'!AH$2:BB$22,MATCH(H$7,'BASE 2026'!AG$2:AG$22,0),MATCH(C16,'BASE 2026'!AH$1:BB$1,0))),INDEX('BASE 2026'!AH$2:BB$22,MATCH(H$7,'BASE 2026'!AG$2:AG$22,0),MATCH(G16,'BASE 2026'!AH$1:BB$1,0)))),0)</f>
        <v>0</v>
      </c>
      <c r="S16" s="17">
        <f t="shared" si="3"/>
        <v>0</v>
      </c>
      <c r="T16" s="107">
        <f>IF(AND(G16&lt;&gt;$H$7,COUNTIF('BASE 2026'!AG$2:AG$22,G16)&gt;0),$I$5,S16*2)</f>
        <v>0</v>
      </c>
      <c r="U16" s="104">
        <f t="shared" si="4"/>
        <v>0</v>
      </c>
      <c r="V16" s="67"/>
      <c r="W16" s="64"/>
      <c r="X16" s="67"/>
      <c r="Y16" s="67"/>
      <c r="Z16" s="62"/>
      <c r="AA16" s="62"/>
      <c r="AB16" s="65"/>
      <c r="AC16" s="62"/>
      <c r="AD16" s="62"/>
      <c r="AE16" s="62"/>
      <c r="AF16" s="68" t="str">
        <f t="shared" si="0"/>
        <v/>
      </c>
      <c r="AG16" s="64"/>
      <c r="AH16" s="62"/>
      <c r="AI16" s="69"/>
      <c r="AJ16" s="98"/>
      <c r="AK16" s="69"/>
      <c r="AL16" s="69"/>
      <c r="AM16" s="63"/>
      <c r="AN16" s="70"/>
      <c r="AO16" s="20" t="str">
        <f t="shared" si="1"/>
        <v>0 XPF</v>
      </c>
      <c r="AP16" s="64"/>
      <c r="AQ16" s="65"/>
      <c r="AR16" s="65"/>
      <c r="AS16" s="62"/>
      <c r="AT16" s="62"/>
      <c r="AU16" s="67"/>
      <c r="AV16" s="62"/>
      <c r="AW16" s="62"/>
      <c r="AX16" s="62"/>
      <c r="AY16" s="71"/>
      <c r="AZ16" s="93">
        <f t="shared" si="5"/>
        <v>0</v>
      </c>
      <c r="BA16" s="17">
        <f t="shared" si="6"/>
        <v>0</v>
      </c>
      <c r="BB16" s="20">
        <f t="shared" si="7"/>
        <v>0</v>
      </c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25"/>
      <c r="CJ16" s="25"/>
      <c r="CK16" s="25"/>
      <c r="CL16" s="25"/>
      <c r="CM16" s="25"/>
      <c r="CN16" s="25"/>
      <c r="CO16" s="25"/>
      <c r="CP16" s="25"/>
      <c r="CQ16" s="25"/>
      <c r="CR16" s="25"/>
      <c r="CS16" s="25"/>
      <c r="CT16" s="25"/>
      <c r="CU16" s="25"/>
      <c r="CV16" s="25"/>
      <c r="CW16" s="25"/>
      <c r="CX16" s="25"/>
      <c r="CY16" s="25"/>
      <c r="CZ16" s="25"/>
      <c r="DA16" s="25"/>
      <c r="DB16" s="25"/>
      <c r="DC16" s="25"/>
      <c r="DD16" s="25"/>
      <c r="DE16" s="25"/>
      <c r="DF16" s="25"/>
      <c r="DG16" s="25"/>
      <c r="DH16" s="25"/>
      <c r="DI16" s="25"/>
      <c r="DJ16" s="25"/>
      <c r="DK16" s="25"/>
      <c r="DL16" s="25"/>
      <c r="DM16" s="25"/>
    </row>
    <row r="17" spans="1:117" ht="30" customHeight="1" x14ac:dyDescent="0.2">
      <c r="A17" s="59">
        <f t="shared" si="2"/>
        <v>6</v>
      </c>
      <c r="B17" s="60"/>
      <c r="C17" s="61"/>
      <c r="D17" s="62"/>
      <c r="E17" s="62"/>
      <c r="F17" s="62"/>
      <c r="G17" s="63"/>
      <c r="H17" s="64"/>
      <c r="I17" s="65"/>
      <c r="J17" s="65"/>
      <c r="K17" s="62"/>
      <c r="L17" s="62"/>
      <c r="M17" s="67"/>
      <c r="N17" s="62"/>
      <c r="O17" s="62"/>
      <c r="P17" s="62"/>
      <c r="Q17" s="68"/>
      <c r="R17" s="16">
        <f>IFERROR(IF(ISBLANK(C17),(INDEX('BASE 2026'!AH$2:BB$22,MATCH(H$7,'BASE 2026'!AG$2:AG$22,0),MATCH(G17,'BASE 2026'!AH$1:BB$1,0))),MIN((INDEX('BASE 2026'!AH$2:BB$22,MATCH(H$7,'BASE 2026'!AG$2:AG$22,0),MATCH(C17,'BASE 2026'!AH$1:BB$1,0))),INDEX('BASE 2026'!AH$2:BB$22,MATCH(H$7,'BASE 2026'!AG$2:AG$22,0),MATCH(G17,'BASE 2026'!AH$1:BB$1,0)))),0)</f>
        <v>0</v>
      </c>
      <c r="S17" s="17">
        <f t="shared" si="3"/>
        <v>0</v>
      </c>
      <c r="T17" s="107">
        <f>IF(AND(G17&lt;&gt;$H$7,COUNTIF('BASE 2026'!AG$2:AG$22,G17)&gt;0),$I$5,S17*2)</f>
        <v>0</v>
      </c>
      <c r="U17" s="104">
        <f t="shared" si="4"/>
        <v>0</v>
      </c>
      <c r="V17" s="67"/>
      <c r="W17" s="64"/>
      <c r="X17" s="67"/>
      <c r="Y17" s="67"/>
      <c r="Z17" s="62"/>
      <c r="AA17" s="62"/>
      <c r="AB17" s="65"/>
      <c r="AC17" s="62"/>
      <c r="AD17" s="62"/>
      <c r="AE17" s="62"/>
      <c r="AF17" s="68" t="str">
        <f t="shared" si="0"/>
        <v/>
      </c>
      <c r="AG17" s="64"/>
      <c r="AH17" s="62"/>
      <c r="AJ17" s="98"/>
      <c r="AK17" s="69"/>
      <c r="AL17" s="69"/>
      <c r="AM17" s="63"/>
      <c r="AN17" s="70"/>
      <c r="AO17" s="20" t="str">
        <f t="shared" si="1"/>
        <v>0 XPF</v>
      </c>
      <c r="AP17" s="64"/>
      <c r="AQ17" s="65"/>
      <c r="AR17" s="65"/>
      <c r="AS17" s="62"/>
      <c r="AT17" s="62"/>
      <c r="AU17" s="67"/>
      <c r="AV17" s="62"/>
      <c r="AW17" s="62"/>
      <c r="AX17" s="62"/>
      <c r="AY17" s="71"/>
      <c r="AZ17" s="93">
        <f t="shared" si="5"/>
        <v>0</v>
      </c>
      <c r="BA17" s="17">
        <f t="shared" si="6"/>
        <v>0</v>
      </c>
      <c r="BB17" s="20">
        <f t="shared" si="7"/>
        <v>0</v>
      </c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25"/>
      <c r="CZ17" s="25"/>
      <c r="DA17" s="25"/>
      <c r="DB17" s="25"/>
      <c r="DC17" s="25"/>
      <c r="DD17" s="25"/>
      <c r="DE17" s="25"/>
      <c r="DF17" s="25"/>
      <c r="DG17" s="25"/>
      <c r="DH17" s="25"/>
      <c r="DI17" s="25"/>
      <c r="DJ17" s="25"/>
      <c r="DK17" s="25"/>
      <c r="DL17" s="25"/>
      <c r="DM17" s="25"/>
    </row>
    <row r="18" spans="1:117" ht="30" customHeight="1" x14ac:dyDescent="0.2">
      <c r="A18" s="59">
        <f t="shared" si="2"/>
        <v>7</v>
      </c>
      <c r="B18" s="60"/>
      <c r="C18" s="61"/>
      <c r="D18" s="62"/>
      <c r="E18" s="62"/>
      <c r="F18" s="62"/>
      <c r="G18" s="63"/>
      <c r="H18" s="64"/>
      <c r="I18" s="65"/>
      <c r="J18" s="65"/>
      <c r="K18" s="62"/>
      <c r="L18" s="62"/>
      <c r="M18" s="67"/>
      <c r="N18" s="62"/>
      <c r="O18" s="62"/>
      <c r="P18" s="62"/>
      <c r="Q18" s="68"/>
      <c r="R18" s="16">
        <f>IFERROR(IF(ISBLANK(C18),(INDEX('BASE 2026'!AH$2:BB$22,MATCH(H$7,'BASE 2026'!AG$2:AG$22,0),MATCH(G18,'BASE 2026'!AH$1:BB$1,0))),MIN((INDEX('BASE 2026'!AH$2:BB$22,MATCH(H$7,'BASE 2026'!AG$2:AG$22,0),MATCH(C18,'BASE 2026'!AH$1:BB$1,0))),INDEX('BASE 2026'!AH$2:BB$22,MATCH(H$7,'BASE 2026'!AG$2:AG$22,0),MATCH(G18,'BASE 2026'!AH$1:BB$1,0)))),0)</f>
        <v>0</v>
      </c>
      <c r="S18" s="17">
        <f t="shared" si="3"/>
        <v>0</v>
      </c>
      <c r="T18" s="107">
        <f>IF(AND(G18&lt;&gt;$H$7,COUNTIF('BASE 2026'!AG$2:AG$22,G18)&gt;0),$I$5,S18*2)</f>
        <v>0</v>
      </c>
      <c r="U18" s="104">
        <f t="shared" si="4"/>
        <v>0</v>
      </c>
      <c r="V18" s="59"/>
      <c r="W18" s="64"/>
      <c r="X18" s="67"/>
      <c r="Y18" s="67"/>
      <c r="Z18" s="62"/>
      <c r="AA18" s="62"/>
      <c r="AB18" s="65"/>
      <c r="AC18" s="62"/>
      <c r="AD18" s="62"/>
      <c r="AE18" s="62"/>
      <c r="AF18" s="68" t="str">
        <f t="shared" si="0"/>
        <v/>
      </c>
      <c r="AG18" s="64"/>
      <c r="AH18" s="62"/>
      <c r="AI18" s="69"/>
      <c r="AJ18" s="98"/>
      <c r="AK18" s="69"/>
      <c r="AL18" s="69"/>
      <c r="AM18" s="63"/>
      <c r="AN18" s="70"/>
      <c r="AO18" s="20" t="str">
        <f t="shared" si="1"/>
        <v>0 XPF</v>
      </c>
      <c r="AP18" s="64"/>
      <c r="AQ18" s="65"/>
      <c r="AR18" s="65"/>
      <c r="AS18" s="62"/>
      <c r="AT18" s="62"/>
      <c r="AU18" s="67"/>
      <c r="AV18" s="62"/>
      <c r="AW18" s="62"/>
      <c r="AX18" s="62"/>
      <c r="AY18" s="71"/>
      <c r="AZ18" s="93">
        <f t="shared" si="5"/>
        <v>0</v>
      </c>
      <c r="BA18" s="17">
        <f t="shared" si="6"/>
        <v>0</v>
      </c>
      <c r="BB18" s="20">
        <f t="shared" si="7"/>
        <v>0</v>
      </c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5"/>
      <c r="CW18" s="25"/>
      <c r="CX18" s="25"/>
      <c r="CY18" s="25"/>
      <c r="CZ18" s="25"/>
      <c r="DA18" s="25"/>
      <c r="DB18" s="25"/>
      <c r="DC18" s="25"/>
      <c r="DD18" s="25"/>
      <c r="DE18" s="25"/>
      <c r="DF18" s="25"/>
      <c r="DG18" s="25"/>
      <c r="DH18" s="25"/>
      <c r="DI18" s="25"/>
      <c r="DJ18" s="25"/>
      <c r="DK18" s="25"/>
      <c r="DL18" s="25"/>
      <c r="DM18" s="25"/>
    </row>
    <row r="19" spans="1:117" ht="30" customHeight="1" x14ac:dyDescent="0.2">
      <c r="A19" s="59">
        <f t="shared" si="2"/>
        <v>8</v>
      </c>
      <c r="B19" s="60"/>
      <c r="C19" s="61"/>
      <c r="D19" s="62"/>
      <c r="E19" s="62"/>
      <c r="F19" s="62"/>
      <c r="G19" s="63"/>
      <c r="H19" s="64"/>
      <c r="I19" s="65"/>
      <c r="J19" s="65"/>
      <c r="K19" s="62"/>
      <c r="L19" s="62"/>
      <c r="M19" s="67"/>
      <c r="N19" s="62"/>
      <c r="O19" s="62"/>
      <c r="P19" s="62"/>
      <c r="Q19" s="68"/>
      <c r="R19" s="16">
        <f>IFERROR(IF(ISBLANK(C19),(INDEX('BASE 2026'!AH$2:BB$22,MATCH(H$7,'BASE 2026'!AG$2:AG$22,0),MATCH(G19,'BASE 2026'!AH$1:BB$1,0))),MIN((INDEX('BASE 2026'!AH$2:BB$22,MATCH(H$7,'BASE 2026'!AG$2:AG$22,0),MATCH(C19,'BASE 2026'!AH$1:BB$1,0))),INDEX('BASE 2026'!AH$2:BB$22,MATCH(H$7,'BASE 2026'!AG$2:AG$22,0),MATCH(G19,'BASE 2026'!AH$1:BB$1,0)))),0)</f>
        <v>0</v>
      </c>
      <c r="S19" s="17">
        <f t="shared" si="3"/>
        <v>0</v>
      </c>
      <c r="T19" s="107">
        <f>IF(AND(G19&lt;&gt;$H$7,COUNTIF('BASE 2026'!AG$2:AG$22,G19)&gt;0),$I$5,S19*2)</f>
        <v>0</v>
      </c>
      <c r="U19" s="104">
        <f t="shared" si="4"/>
        <v>0</v>
      </c>
      <c r="V19" s="59"/>
      <c r="W19" s="64"/>
      <c r="X19" s="67"/>
      <c r="Y19" s="67"/>
      <c r="Z19" s="62"/>
      <c r="AA19" s="62"/>
      <c r="AB19" s="65"/>
      <c r="AC19" s="62"/>
      <c r="AD19" s="62"/>
      <c r="AE19" s="62"/>
      <c r="AF19" s="68" t="str">
        <f t="shared" si="0"/>
        <v/>
      </c>
      <c r="AG19" s="64"/>
      <c r="AH19" s="62"/>
      <c r="AI19" s="69"/>
      <c r="AJ19" s="98"/>
      <c r="AK19" s="69"/>
      <c r="AL19" s="69"/>
      <c r="AM19" s="63"/>
      <c r="AN19" s="70"/>
      <c r="AO19" s="20" t="str">
        <f t="shared" si="1"/>
        <v>0 XPF</v>
      </c>
      <c r="AP19" s="64"/>
      <c r="AQ19" s="65"/>
      <c r="AR19" s="65"/>
      <c r="AS19" s="62"/>
      <c r="AT19" s="62"/>
      <c r="AU19" s="67"/>
      <c r="AV19" s="62"/>
      <c r="AW19" s="62"/>
      <c r="AX19" s="62"/>
      <c r="AY19" s="71"/>
      <c r="AZ19" s="93">
        <f t="shared" si="5"/>
        <v>0</v>
      </c>
      <c r="BA19" s="17">
        <f t="shared" si="6"/>
        <v>0</v>
      </c>
      <c r="BB19" s="20">
        <f t="shared" si="7"/>
        <v>0</v>
      </c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25"/>
      <c r="CT19" s="25"/>
      <c r="CU19" s="25"/>
      <c r="CV19" s="25"/>
      <c r="CW19" s="25"/>
      <c r="CX19" s="25"/>
      <c r="CY19" s="25"/>
      <c r="CZ19" s="25"/>
      <c r="DA19" s="25"/>
      <c r="DB19" s="25"/>
      <c r="DC19" s="25"/>
      <c r="DD19" s="25"/>
      <c r="DE19" s="25"/>
      <c r="DF19" s="25"/>
      <c r="DG19" s="25"/>
      <c r="DH19" s="25"/>
      <c r="DI19" s="25"/>
      <c r="DJ19" s="25"/>
      <c r="DK19" s="25"/>
      <c r="DL19" s="25"/>
      <c r="DM19" s="25"/>
    </row>
    <row r="20" spans="1:117" ht="30" customHeight="1" x14ac:dyDescent="0.2">
      <c r="A20" s="59">
        <f t="shared" si="2"/>
        <v>9</v>
      </c>
      <c r="B20" s="60"/>
      <c r="C20" s="61"/>
      <c r="D20" s="62"/>
      <c r="E20" s="62"/>
      <c r="F20" s="62"/>
      <c r="G20" s="63"/>
      <c r="H20" s="64"/>
      <c r="I20" s="65"/>
      <c r="J20" s="65"/>
      <c r="K20" s="62"/>
      <c r="L20" s="62"/>
      <c r="M20" s="67"/>
      <c r="N20" s="62"/>
      <c r="O20" s="62"/>
      <c r="P20" s="62"/>
      <c r="Q20" s="68"/>
      <c r="R20" s="16">
        <f>IFERROR(IF(ISBLANK(C20),(INDEX('BASE 2026'!AH$2:BB$22,MATCH(H$7,'BASE 2026'!AG$2:AG$22,0),MATCH(G20,'BASE 2026'!AH$1:BB$1,0))),MIN((INDEX('BASE 2026'!AH$2:BB$22,MATCH(H$7,'BASE 2026'!AG$2:AG$22,0),MATCH(C20,'BASE 2026'!AH$1:BB$1,0))),INDEX('BASE 2026'!AH$2:BB$22,MATCH(H$7,'BASE 2026'!AG$2:AG$22,0),MATCH(G20,'BASE 2026'!AH$1:BB$1,0)))),0)</f>
        <v>0</v>
      </c>
      <c r="S20" s="17">
        <f t="shared" si="3"/>
        <v>0</v>
      </c>
      <c r="T20" s="107">
        <f>IF(AND(G20&lt;&gt;$H$7,COUNTIF('BASE 2026'!AG$2:AG$22,G20)&gt;0),$I$5,S20*2)</f>
        <v>0</v>
      </c>
      <c r="U20" s="104">
        <f t="shared" si="4"/>
        <v>0</v>
      </c>
      <c r="V20" s="59"/>
      <c r="W20" s="64"/>
      <c r="X20" s="67"/>
      <c r="Y20" s="67"/>
      <c r="Z20" s="62"/>
      <c r="AA20" s="62"/>
      <c r="AB20" s="65"/>
      <c r="AC20" s="62"/>
      <c r="AD20" s="62"/>
      <c r="AE20" s="62"/>
      <c r="AF20" s="68" t="str">
        <f t="shared" si="0"/>
        <v/>
      </c>
      <c r="AG20" s="64"/>
      <c r="AH20" s="62"/>
      <c r="AI20" s="69"/>
      <c r="AJ20" s="98"/>
      <c r="AK20" s="69"/>
      <c r="AL20" s="69"/>
      <c r="AM20" s="63"/>
      <c r="AN20" s="70"/>
      <c r="AO20" s="20" t="str">
        <f t="shared" si="1"/>
        <v>0 XPF</v>
      </c>
      <c r="AP20" s="64"/>
      <c r="AQ20" s="65"/>
      <c r="AR20" s="65"/>
      <c r="AS20" s="62"/>
      <c r="AT20" s="62"/>
      <c r="AU20" s="67"/>
      <c r="AV20" s="62"/>
      <c r="AW20" s="62"/>
      <c r="AX20" s="62"/>
      <c r="AY20" s="71"/>
      <c r="AZ20" s="93">
        <f t="shared" si="5"/>
        <v>0</v>
      </c>
      <c r="BA20" s="17">
        <f t="shared" si="6"/>
        <v>0</v>
      </c>
      <c r="BB20" s="20">
        <f t="shared" si="7"/>
        <v>0</v>
      </c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</row>
    <row r="21" spans="1:117" ht="30" customHeight="1" x14ac:dyDescent="0.2">
      <c r="A21" s="59">
        <f t="shared" si="2"/>
        <v>10</v>
      </c>
      <c r="B21" s="60"/>
      <c r="C21" s="61"/>
      <c r="D21" s="62"/>
      <c r="E21" s="62"/>
      <c r="F21" s="62"/>
      <c r="G21" s="63"/>
      <c r="H21" s="64"/>
      <c r="I21" s="65"/>
      <c r="J21" s="65"/>
      <c r="K21" s="62"/>
      <c r="L21" s="62"/>
      <c r="M21" s="67"/>
      <c r="N21" s="62"/>
      <c r="O21" s="62"/>
      <c r="P21" s="62"/>
      <c r="Q21" s="68"/>
      <c r="R21" s="16">
        <f>IFERROR(IF(ISBLANK(C21),(INDEX('BASE 2026'!AH$2:BB$22,MATCH(H$7,'BASE 2026'!AG$2:AG$22,0),MATCH(G21,'BASE 2026'!AH$1:BB$1,0))),MIN((INDEX('BASE 2026'!AH$2:BB$22,MATCH(H$7,'BASE 2026'!AG$2:AG$22,0),MATCH(C21,'BASE 2026'!AH$1:BB$1,0))),INDEX('BASE 2026'!AH$2:BB$22,MATCH(H$7,'BASE 2026'!AG$2:AG$22,0),MATCH(G21,'BASE 2026'!AH$1:BB$1,0)))),0)</f>
        <v>0</v>
      </c>
      <c r="S21" s="17">
        <f t="shared" si="3"/>
        <v>0</v>
      </c>
      <c r="T21" s="107">
        <f>IF(AND(G21&lt;&gt;$H$7,COUNTIF('BASE 2026'!AG$2:AG$22,G21)&gt;0),$I$5,S21*2)</f>
        <v>0</v>
      </c>
      <c r="U21" s="104">
        <f t="shared" si="4"/>
        <v>0</v>
      </c>
      <c r="V21" s="59"/>
      <c r="W21" s="64"/>
      <c r="X21" s="67"/>
      <c r="Y21" s="67"/>
      <c r="Z21" s="62"/>
      <c r="AA21" s="62"/>
      <c r="AB21" s="65"/>
      <c r="AC21" s="62"/>
      <c r="AD21" s="62"/>
      <c r="AE21" s="62"/>
      <c r="AF21" s="68" t="str">
        <f t="shared" si="0"/>
        <v/>
      </c>
      <c r="AG21" s="64"/>
      <c r="AH21" s="62"/>
      <c r="AI21" s="69"/>
      <c r="AJ21" s="98"/>
      <c r="AK21" s="69"/>
      <c r="AL21" s="69"/>
      <c r="AM21" s="63"/>
      <c r="AN21" s="70"/>
      <c r="AO21" s="20" t="str">
        <f t="shared" si="1"/>
        <v>0 XPF</v>
      </c>
      <c r="AP21" s="64"/>
      <c r="AQ21" s="65"/>
      <c r="AR21" s="65"/>
      <c r="AS21" s="62"/>
      <c r="AT21" s="62"/>
      <c r="AU21" s="67"/>
      <c r="AV21" s="62"/>
      <c r="AW21" s="62"/>
      <c r="AX21" s="62"/>
      <c r="AY21" s="71"/>
      <c r="AZ21" s="93">
        <f t="shared" si="5"/>
        <v>0</v>
      </c>
      <c r="BA21" s="17">
        <f t="shared" si="6"/>
        <v>0</v>
      </c>
      <c r="BB21" s="20">
        <f t="shared" si="7"/>
        <v>0</v>
      </c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  <c r="CQ21" s="25"/>
      <c r="CR21" s="25"/>
      <c r="CS21" s="25"/>
      <c r="CT21" s="25"/>
      <c r="CU21" s="25"/>
      <c r="CV21" s="25"/>
      <c r="CW21" s="25"/>
      <c r="CX21" s="25"/>
      <c r="CY21" s="25"/>
      <c r="CZ21" s="25"/>
      <c r="DA21" s="25"/>
      <c r="DB21" s="25"/>
      <c r="DC21" s="25"/>
      <c r="DD21" s="25"/>
      <c r="DE21" s="25"/>
      <c r="DF21" s="25"/>
      <c r="DG21" s="25"/>
      <c r="DH21" s="25"/>
      <c r="DI21" s="25"/>
      <c r="DJ21" s="25"/>
      <c r="DK21" s="25"/>
      <c r="DL21" s="25"/>
      <c r="DM21" s="25"/>
    </row>
    <row r="22" spans="1:117" ht="30" customHeight="1" x14ac:dyDescent="0.2">
      <c r="A22" s="59">
        <f t="shared" si="2"/>
        <v>11</v>
      </c>
      <c r="B22" s="60"/>
      <c r="C22" s="61"/>
      <c r="D22" s="62"/>
      <c r="E22" s="62"/>
      <c r="F22" s="62"/>
      <c r="G22" s="63"/>
      <c r="H22" s="64"/>
      <c r="I22" s="65"/>
      <c r="J22" s="65"/>
      <c r="K22" s="62"/>
      <c r="L22" s="62"/>
      <c r="M22" s="67"/>
      <c r="N22" s="62"/>
      <c r="O22" s="62"/>
      <c r="P22" s="62"/>
      <c r="Q22" s="68"/>
      <c r="R22" s="16">
        <f>IFERROR(IF(ISBLANK(C22),(INDEX('BASE 2026'!AH$2:BB$22,MATCH(H$7,'BASE 2026'!AG$2:AG$22,0),MATCH(G22,'BASE 2026'!AH$1:BB$1,0))),MIN((INDEX('BASE 2026'!AH$2:BB$22,MATCH(H$7,'BASE 2026'!AG$2:AG$22,0),MATCH(C22,'BASE 2026'!AH$1:BB$1,0))),INDEX('BASE 2026'!AH$2:BB$22,MATCH(H$7,'BASE 2026'!AG$2:AG$22,0),MATCH(G22,'BASE 2026'!AH$1:BB$1,0)))),0)</f>
        <v>0</v>
      </c>
      <c r="S22" s="17">
        <f t="shared" si="3"/>
        <v>0</v>
      </c>
      <c r="T22" s="107">
        <f>IF(AND(G22&lt;&gt;$H$7,COUNTIF('BASE 2026'!AG$2:AG$22,G22)&gt;0),$I$5,S22*2)</f>
        <v>0</v>
      </c>
      <c r="U22" s="104">
        <f t="shared" si="4"/>
        <v>0</v>
      </c>
      <c r="V22" s="59"/>
      <c r="W22" s="64"/>
      <c r="X22" s="67"/>
      <c r="Y22" s="67"/>
      <c r="Z22" s="62"/>
      <c r="AA22" s="62"/>
      <c r="AB22" s="65"/>
      <c r="AC22" s="62"/>
      <c r="AD22" s="62"/>
      <c r="AE22" s="62"/>
      <c r="AF22" s="68" t="str">
        <f t="shared" si="0"/>
        <v/>
      </c>
      <c r="AG22" s="64"/>
      <c r="AH22" s="62"/>
      <c r="AI22" s="69"/>
      <c r="AJ22" s="98"/>
      <c r="AK22" s="69"/>
      <c r="AL22" s="69"/>
      <c r="AM22" s="63"/>
      <c r="AN22" s="70"/>
      <c r="AO22" s="20" t="str">
        <f t="shared" si="1"/>
        <v>0 XPF</v>
      </c>
      <c r="AP22" s="64"/>
      <c r="AQ22" s="65"/>
      <c r="AR22" s="65"/>
      <c r="AS22" s="62"/>
      <c r="AT22" s="62"/>
      <c r="AU22" s="67"/>
      <c r="AV22" s="62"/>
      <c r="AW22" s="62"/>
      <c r="AX22" s="62"/>
      <c r="AY22" s="71"/>
      <c r="AZ22" s="93">
        <f t="shared" si="5"/>
        <v>0</v>
      </c>
      <c r="BA22" s="17">
        <f t="shared" si="6"/>
        <v>0</v>
      </c>
      <c r="BB22" s="20">
        <f t="shared" si="7"/>
        <v>0</v>
      </c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  <c r="CQ22" s="25"/>
      <c r="CR22" s="25"/>
      <c r="CS22" s="25"/>
      <c r="CT22" s="25"/>
      <c r="CU22" s="25"/>
      <c r="CV22" s="25"/>
      <c r="CW22" s="25"/>
      <c r="CX22" s="25"/>
      <c r="CY22" s="25"/>
      <c r="CZ22" s="25"/>
      <c r="DA22" s="25"/>
      <c r="DB22" s="25"/>
      <c r="DC22" s="25"/>
      <c r="DD22" s="25"/>
      <c r="DE22" s="25"/>
      <c r="DF22" s="25"/>
      <c r="DG22" s="25"/>
      <c r="DH22" s="25"/>
      <c r="DI22" s="25"/>
      <c r="DJ22" s="25"/>
      <c r="DK22" s="25"/>
      <c r="DL22" s="25"/>
      <c r="DM22" s="25"/>
    </row>
    <row r="23" spans="1:117" ht="30" customHeight="1" x14ac:dyDescent="0.2">
      <c r="A23" s="59">
        <f t="shared" si="2"/>
        <v>12</v>
      </c>
      <c r="B23" s="60"/>
      <c r="C23" s="61"/>
      <c r="D23" s="62"/>
      <c r="E23" s="62"/>
      <c r="F23" s="62"/>
      <c r="G23" s="63"/>
      <c r="H23" s="64"/>
      <c r="I23" s="65"/>
      <c r="J23" s="65"/>
      <c r="K23" s="62"/>
      <c r="L23" s="62"/>
      <c r="M23" s="67"/>
      <c r="N23" s="62"/>
      <c r="O23" s="62"/>
      <c r="P23" s="62"/>
      <c r="Q23" s="68"/>
      <c r="R23" s="16">
        <f>IFERROR(IF(ISBLANK(C23),(INDEX('BASE 2026'!AH$2:BB$22,MATCH(H$7,'BASE 2026'!AG$2:AG$22,0),MATCH(G23,'BASE 2026'!AH$1:BB$1,0))),MIN((INDEX('BASE 2026'!AH$2:BB$22,MATCH(H$7,'BASE 2026'!AG$2:AG$22,0),MATCH(C23,'BASE 2026'!AH$1:BB$1,0))),INDEX('BASE 2026'!AH$2:BB$22,MATCH(H$7,'BASE 2026'!AG$2:AG$22,0),MATCH(G23,'BASE 2026'!AH$1:BB$1,0)))),0)</f>
        <v>0</v>
      </c>
      <c r="S23" s="17">
        <f t="shared" si="3"/>
        <v>0</v>
      </c>
      <c r="T23" s="107">
        <f>IF(AND(G23&lt;&gt;$H$7,COUNTIF('BASE 2026'!AG$2:AG$22,G23)&gt;0),$I$5,S23*2)</f>
        <v>0</v>
      </c>
      <c r="U23" s="104">
        <f t="shared" si="4"/>
        <v>0</v>
      </c>
      <c r="V23" s="59"/>
      <c r="W23" s="64"/>
      <c r="X23" s="67"/>
      <c r="Y23" s="67"/>
      <c r="Z23" s="62"/>
      <c r="AA23" s="62"/>
      <c r="AB23" s="65"/>
      <c r="AC23" s="62"/>
      <c r="AD23" s="62"/>
      <c r="AE23" s="62"/>
      <c r="AF23" s="68" t="str">
        <f t="shared" si="0"/>
        <v/>
      </c>
      <c r="AG23" s="64"/>
      <c r="AH23" s="62"/>
      <c r="AI23" s="69"/>
      <c r="AJ23" s="98"/>
      <c r="AK23" s="69"/>
      <c r="AL23" s="69"/>
      <c r="AM23" s="63"/>
      <c r="AN23" s="70"/>
      <c r="AO23" s="20" t="str">
        <f t="shared" si="1"/>
        <v>0 XPF</v>
      </c>
      <c r="AP23" s="64"/>
      <c r="AQ23" s="65"/>
      <c r="AR23" s="65"/>
      <c r="AS23" s="62"/>
      <c r="AT23" s="62"/>
      <c r="AU23" s="67"/>
      <c r="AV23" s="62"/>
      <c r="AW23" s="62"/>
      <c r="AX23" s="62"/>
      <c r="AY23" s="71"/>
      <c r="AZ23" s="93">
        <f t="shared" si="5"/>
        <v>0</v>
      </c>
      <c r="BA23" s="17">
        <f t="shared" si="6"/>
        <v>0</v>
      </c>
      <c r="BB23" s="20">
        <f t="shared" si="7"/>
        <v>0</v>
      </c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  <c r="CP23" s="25"/>
      <c r="CQ23" s="25"/>
      <c r="CR23" s="25"/>
      <c r="CS23" s="25"/>
      <c r="CT23" s="25"/>
      <c r="CU23" s="25"/>
      <c r="CV23" s="25"/>
      <c r="CW23" s="25"/>
      <c r="CX23" s="25"/>
      <c r="CY23" s="25"/>
      <c r="CZ23" s="25"/>
      <c r="DA23" s="25"/>
      <c r="DB23" s="25"/>
      <c r="DC23" s="25"/>
      <c r="DD23" s="25"/>
      <c r="DE23" s="25"/>
      <c r="DF23" s="25"/>
      <c r="DG23" s="25"/>
      <c r="DH23" s="25"/>
      <c r="DI23" s="25"/>
      <c r="DJ23" s="25"/>
      <c r="DK23" s="25"/>
      <c r="DL23" s="25"/>
      <c r="DM23" s="25"/>
    </row>
    <row r="24" spans="1:117" ht="30" customHeight="1" x14ac:dyDescent="0.2">
      <c r="A24" s="59">
        <f t="shared" si="2"/>
        <v>13</v>
      </c>
      <c r="B24" s="60"/>
      <c r="C24" s="61"/>
      <c r="D24" s="62"/>
      <c r="E24" s="62"/>
      <c r="F24" s="62"/>
      <c r="G24" s="63"/>
      <c r="H24" s="64"/>
      <c r="I24" s="65"/>
      <c r="J24" s="65"/>
      <c r="K24" s="62"/>
      <c r="L24" s="62"/>
      <c r="M24" s="67"/>
      <c r="N24" s="62"/>
      <c r="O24" s="62"/>
      <c r="P24" s="62"/>
      <c r="Q24" s="68"/>
      <c r="R24" s="16">
        <f>IFERROR(IF(ISBLANK(C24),(INDEX('BASE 2026'!AH$2:BB$22,MATCH(H$7,'BASE 2026'!AG$2:AG$22,0),MATCH(G24,'BASE 2026'!AH$1:BB$1,0))),MIN((INDEX('BASE 2026'!AH$2:BB$22,MATCH(H$7,'BASE 2026'!AG$2:AG$22,0),MATCH(C24,'BASE 2026'!AH$1:BB$1,0))),INDEX('BASE 2026'!AH$2:BB$22,MATCH(H$7,'BASE 2026'!AG$2:AG$22,0),MATCH(G24,'BASE 2026'!AH$1:BB$1,0)))),0)</f>
        <v>0</v>
      </c>
      <c r="S24" s="17">
        <f t="shared" si="3"/>
        <v>0</v>
      </c>
      <c r="T24" s="107">
        <f>IF(AND(G24&lt;&gt;$H$7,COUNTIF('BASE 2026'!AG$2:AG$22,G24)&gt;0),$I$5,S24*2)</f>
        <v>0</v>
      </c>
      <c r="U24" s="104">
        <f t="shared" si="4"/>
        <v>0</v>
      </c>
      <c r="V24" s="59"/>
      <c r="W24" s="64"/>
      <c r="X24" s="67"/>
      <c r="Y24" s="67"/>
      <c r="Z24" s="62"/>
      <c r="AA24" s="62"/>
      <c r="AB24" s="65"/>
      <c r="AC24" s="62"/>
      <c r="AD24" s="62"/>
      <c r="AE24" s="62"/>
      <c r="AF24" s="68" t="str">
        <f t="shared" si="0"/>
        <v/>
      </c>
      <c r="AG24" s="64"/>
      <c r="AH24" s="62"/>
      <c r="AI24" s="69"/>
      <c r="AJ24" s="98"/>
      <c r="AK24" s="69"/>
      <c r="AL24" s="69"/>
      <c r="AM24" s="63"/>
      <c r="AN24" s="70"/>
      <c r="AO24" s="20" t="str">
        <f t="shared" si="1"/>
        <v>0 XPF</v>
      </c>
      <c r="AP24" s="64"/>
      <c r="AQ24" s="65"/>
      <c r="AR24" s="65"/>
      <c r="AS24" s="62"/>
      <c r="AT24" s="62"/>
      <c r="AU24" s="67"/>
      <c r="AV24" s="62"/>
      <c r="AW24" s="62"/>
      <c r="AX24" s="62"/>
      <c r="AY24" s="71"/>
      <c r="AZ24" s="93">
        <f t="shared" si="5"/>
        <v>0</v>
      </c>
      <c r="BA24" s="17">
        <f t="shared" si="6"/>
        <v>0</v>
      </c>
      <c r="BB24" s="20">
        <f t="shared" si="7"/>
        <v>0</v>
      </c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  <c r="CI24" s="25"/>
      <c r="CJ24" s="25"/>
      <c r="CK24" s="25"/>
      <c r="CL24" s="25"/>
      <c r="CM24" s="25"/>
      <c r="CN24" s="25"/>
      <c r="CO24" s="25"/>
      <c r="CP24" s="25"/>
      <c r="CQ24" s="25"/>
      <c r="CR24" s="25"/>
      <c r="CS24" s="25"/>
      <c r="CT24" s="25"/>
      <c r="CU24" s="25"/>
      <c r="CV24" s="25"/>
      <c r="CW24" s="25"/>
      <c r="CX24" s="25"/>
      <c r="CY24" s="25"/>
      <c r="CZ24" s="25"/>
      <c r="DA24" s="25"/>
      <c r="DB24" s="25"/>
      <c r="DC24" s="25"/>
      <c r="DD24" s="25"/>
      <c r="DE24" s="25"/>
      <c r="DF24" s="25"/>
      <c r="DG24" s="25"/>
      <c r="DH24" s="25"/>
      <c r="DI24" s="25"/>
      <c r="DJ24" s="25"/>
      <c r="DK24" s="25"/>
      <c r="DL24" s="25"/>
      <c r="DM24" s="25"/>
    </row>
    <row r="25" spans="1:117" ht="30" customHeight="1" x14ac:dyDescent="0.2">
      <c r="A25" s="59">
        <f t="shared" si="2"/>
        <v>14</v>
      </c>
      <c r="B25" s="60"/>
      <c r="C25" s="61"/>
      <c r="D25" s="62"/>
      <c r="E25" s="62"/>
      <c r="F25" s="62"/>
      <c r="G25" s="63"/>
      <c r="H25" s="64"/>
      <c r="I25" s="65"/>
      <c r="J25" s="65"/>
      <c r="K25" s="62"/>
      <c r="L25" s="62"/>
      <c r="M25" s="67"/>
      <c r="N25" s="62"/>
      <c r="O25" s="62"/>
      <c r="P25" s="62"/>
      <c r="Q25" s="68"/>
      <c r="R25" s="16">
        <f>IFERROR(IF(ISBLANK(C25),(INDEX('BASE 2026'!AH$2:BB$22,MATCH(H$7,'BASE 2026'!AG$2:AG$22,0),MATCH(G25,'BASE 2026'!AH$1:BB$1,0))),MIN((INDEX('BASE 2026'!AH$2:BB$22,MATCH(H$7,'BASE 2026'!AG$2:AG$22,0),MATCH(C25,'BASE 2026'!AH$1:BB$1,0))),INDEX('BASE 2026'!AH$2:BB$22,MATCH(H$7,'BASE 2026'!AG$2:AG$22,0),MATCH(G25,'BASE 2026'!AH$1:BB$1,0)))),0)</f>
        <v>0</v>
      </c>
      <c r="S25" s="17">
        <f t="shared" si="3"/>
        <v>0</v>
      </c>
      <c r="T25" s="107">
        <f>IF(AND(G25&lt;&gt;$H$7,COUNTIF('BASE 2026'!AG$2:AG$22,G25)&gt;0),$I$5,S25*2)</f>
        <v>0</v>
      </c>
      <c r="U25" s="104">
        <f t="shared" si="4"/>
        <v>0</v>
      </c>
      <c r="V25" s="59"/>
      <c r="W25" s="64"/>
      <c r="X25" s="67"/>
      <c r="Y25" s="67"/>
      <c r="Z25" s="62"/>
      <c r="AA25" s="62"/>
      <c r="AB25" s="65"/>
      <c r="AC25" s="62"/>
      <c r="AD25" s="62"/>
      <c r="AE25" s="62"/>
      <c r="AF25" s="68" t="str">
        <f t="shared" si="0"/>
        <v/>
      </c>
      <c r="AG25" s="64"/>
      <c r="AH25" s="62"/>
      <c r="AI25" s="69"/>
      <c r="AJ25" s="98"/>
      <c r="AK25" s="69"/>
      <c r="AL25" s="69"/>
      <c r="AM25" s="63"/>
      <c r="AN25" s="70"/>
      <c r="AO25" s="20" t="str">
        <f t="shared" si="1"/>
        <v>0 XPF</v>
      </c>
      <c r="AP25" s="64"/>
      <c r="AQ25" s="65"/>
      <c r="AR25" s="65"/>
      <c r="AS25" s="62"/>
      <c r="AT25" s="62"/>
      <c r="AU25" s="67"/>
      <c r="AV25" s="62"/>
      <c r="AW25" s="62"/>
      <c r="AX25" s="62"/>
      <c r="AY25" s="71"/>
      <c r="AZ25" s="93">
        <f t="shared" si="5"/>
        <v>0</v>
      </c>
      <c r="BA25" s="17">
        <f t="shared" si="6"/>
        <v>0</v>
      </c>
      <c r="BB25" s="20">
        <f t="shared" si="7"/>
        <v>0</v>
      </c>
      <c r="BC25" s="25"/>
      <c r="BD25" s="25"/>
      <c r="BE25" s="25"/>
      <c r="BF25" s="25"/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25"/>
      <c r="CJ25" s="25"/>
      <c r="CK25" s="25"/>
      <c r="CL25" s="25"/>
      <c r="CM25" s="25"/>
      <c r="CN25" s="25"/>
      <c r="CO25" s="25"/>
      <c r="CP25" s="25"/>
      <c r="CQ25" s="25"/>
      <c r="CR25" s="25"/>
      <c r="CS25" s="25"/>
      <c r="CT25" s="25"/>
      <c r="CU25" s="25"/>
      <c r="CV25" s="25"/>
      <c r="CW25" s="25"/>
      <c r="CX25" s="25"/>
      <c r="CY25" s="25"/>
      <c r="CZ25" s="25"/>
      <c r="DA25" s="25"/>
      <c r="DB25" s="25"/>
      <c r="DC25" s="25"/>
      <c r="DD25" s="25"/>
      <c r="DE25" s="25"/>
      <c r="DF25" s="25"/>
      <c r="DG25" s="25"/>
      <c r="DH25" s="25"/>
      <c r="DI25" s="25"/>
      <c r="DJ25" s="25"/>
      <c r="DK25" s="25"/>
      <c r="DL25" s="25"/>
      <c r="DM25" s="25"/>
    </row>
    <row r="26" spans="1:117" ht="30" customHeight="1" x14ac:dyDescent="0.2">
      <c r="A26" s="59">
        <f t="shared" si="2"/>
        <v>15</v>
      </c>
      <c r="B26" s="60"/>
      <c r="C26" s="61"/>
      <c r="D26" s="62"/>
      <c r="E26" s="62"/>
      <c r="F26" s="62"/>
      <c r="G26" s="63"/>
      <c r="H26" s="64"/>
      <c r="I26" s="65"/>
      <c r="J26" s="65"/>
      <c r="K26" s="62"/>
      <c r="L26" s="62"/>
      <c r="M26" s="67"/>
      <c r="N26" s="62"/>
      <c r="O26" s="62"/>
      <c r="P26" s="62"/>
      <c r="Q26" s="68"/>
      <c r="R26" s="16">
        <f>IFERROR(IF(ISBLANK(C26),(INDEX('BASE 2026'!AH$2:BB$22,MATCH(H$7,'BASE 2026'!AG$2:AG$22,0),MATCH(G26,'BASE 2026'!AH$1:BB$1,0))),MIN((INDEX('BASE 2026'!AH$2:BB$22,MATCH(H$7,'BASE 2026'!AG$2:AG$22,0),MATCH(C26,'BASE 2026'!AH$1:BB$1,0))),INDEX('BASE 2026'!AH$2:BB$22,MATCH(H$7,'BASE 2026'!AG$2:AG$22,0),MATCH(G26,'BASE 2026'!AH$1:BB$1,0)))),0)</f>
        <v>0</v>
      </c>
      <c r="S26" s="17">
        <f t="shared" si="3"/>
        <v>0</v>
      </c>
      <c r="T26" s="107">
        <f>IF(AND(G26&lt;&gt;$H$7,COUNTIF('BASE 2026'!AG$2:AG$22,G26)&gt;0),$I$5,S26*2)</f>
        <v>0</v>
      </c>
      <c r="U26" s="104">
        <f t="shared" si="4"/>
        <v>0</v>
      </c>
      <c r="V26" s="59"/>
      <c r="W26" s="64"/>
      <c r="X26" s="67"/>
      <c r="Y26" s="67"/>
      <c r="Z26" s="62"/>
      <c r="AA26" s="62"/>
      <c r="AB26" s="65"/>
      <c r="AC26" s="62"/>
      <c r="AD26" s="62"/>
      <c r="AE26" s="62"/>
      <c r="AF26" s="68" t="str">
        <f t="shared" si="0"/>
        <v/>
      </c>
      <c r="AG26" s="64"/>
      <c r="AH26" s="62"/>
      <c r="AI26" s="69"/>
      <c r="AJ26" s="98"/>
      <c r="AK26" s="69"/>
      <c r="AL26" s="69"/>
      <c r="AM26" s="63"/>
      <c r="AN26" s="70"/>
      <c r="AO26" s="20" t="str">
        <f t="shared" si="1"/>
        <v>0 XPF</v>
      </c>
      <c r="AP26" s="64"/>
      <c r="AQ26" s="65"/>
      <c r="AR26" s="65"/>
      <c r="AS26" s="62"/>
      <c r="AT26" s="62"/>
      <c r="AU26" s="67"/>
      <c r="AV26" s="62"/>
      <c r="AW26" s="62"/>
      <c r="AX26" s="62"/>
      <c r="AY26" s="71"/>
      <c r="AZ26" s="93">
        <f t="shared" si="5"/>
        <v>0</v>
      </c>
      <c r="BA26" s="17">
        <f t="shared" si="6"/>
        <v>0</v>
      </c>
      <c r="BB26" s="20">
        <f t="shared" si="7"/>
        <v>0</v>
      </c>
      <c r="BC26" s="25"/>
      <c r="BD26" s="25"/>
      <c r="BE26" s="25"/>
      <c r="BF26" s="25"/>
      <c r="BG26" s="25"/>
      <c r="BH26" s="25"/>
      <c r="BI26" s="25"/>
      <c r="BJ26" s="25"/>
      <c r="BK26" s="25"/>
      <c r="BL26" s="25"/>
      <c r="BM26" s="25"/>
      <c r="BN26" s="25"/>
      <c r="BO26" s="25"/>
      <c r="BP26" s="25"/>
      <c r="BQ26" s="25"/>
      <c r="BR26" s="25"/>
      <c r="BS26" s="25"/>
      <c r="BT26" s="25"/>
      <c r="BU26" s="25"/>
      <c r="BV26" s="25"/>
      <c r="BW26" s="25"/>
      <c r="BX26" s="25"/>
      <c r="BY26" s="25"/>
      <c r="BZ26" s="25"/>
      <c r="CA26" s="25"/>
      <c r="CB26" s="25"/>
      <c r="CC26" s="25"/>
      <c r="CD26" s="25"/>
      <c r="CE26" s="25"/>
      <c r="CF26" s="25"/>
      <c r="CG26" s="25"/>
      <c r="CH26" s="25"/>
      <c r="CI26" s="25"/>
      <c r="CJ26" s="25"/>
      <c r="CK26" s="25"/>
      <c r="CL26" s="25"/>
      <c r="CM26" s="25"/>
      <c r="CN26" s="25"/>
      <c r="CO26" s="25"/>
      <c r="CP26" s="25"/>
      <c r="CQ26" s="25"/>
      <c r="CR26" s="25"/>
      <c r="CS26" s="25"/>
      <c r="CT26" s="25"/>
      <c r="CU26" s="25"/>
      <c r="CV26" s="25"/>
      <c r="CW26" s="25"/>
      <c r="CX26" s="25"/>
      <c r="CY26" s="25"/>
      <c r="CZ26" s="25"/>
      <c r="DA26" s="25"/>
      <c r="DB26" s="25"/>
      <c r="DC26" s="25"/>
      <c r="DD26" s="25"/>
      <c r="DE26" s="25"/>
      <c r="DF26" s="25"/>
      <c r="DG26" s="25"/>
      <c r="DH26" s="25"/>
      <c r="DI26" s="25"/>
      <c r="DJ26" s="25"/>
      <c r="DK26" s="25"/>
      <c r="DL26" s="25"/>
      <c r="DM26" s="25"/>
    </row>
    <row r="27" spans="1:117" ht="30" customHeight="1" x14ac:dyDescent="0.2">
      <c r="A27" s="59">
        <f t="shared" si="2"/>
        <v>16</v>
      </c>
      <c r="B27" s="60"/>
      <c r="C27" s="61"/>
      <c r="D27" s="62"/>
      <c r="E27" s="62"/>
      <c r="F27" s="62"/>
      <c r="G27" s="63"/>
      <c r="H27" s="64"/>
      <c r="I27" s="65"/>
      <c r="J27" s="65"/>
      <c r="K27" s="62"/>
      <c r="L27" s="62"/>
      <c r="M27" s="67"/>
      <c r="N27" s="62"/>
      <c r="O27" s="62"/>
      <c r="P27" s="62"/>
      <c r="Q27" s="68"/>
      <c r="R27" s="16">
        <f>IFERROR(IF(ISBLANK(C27),(INDEX('BASE 2026'!AH$2:BB$22,MATCH(H$7,'BASE 2026'!AG$2:AG$22,0),MATCH(G27,'BASE 2026'!AH$1:BB$1,0))),MIN((INDEX('BASE 2026'!AH$2:BB$22,MATCH(H$7,'BASE 2026'!AG$2:AG$22,0),MATCH(C27,'BASE 2026'!AH$1:BB$1,0))),INDEX('BASE 2026'!AH$2:BB$22,MATCH(H$7,'BASE 2026'!AG$2:AG$22,0),MATCH(G27,'BASE 2026'!AH$1:BB$1,0)))),0)</f>
        <v>0</v>
      </c>
      <c r="S27" s="17">
        <f t="shared" si="3"/>
        <v>0</v>
      </c>
      <c r="T27" s="107">
        <f>IF(AND(G27&lt;&gt;$H$7,COUNTIF('BASE 2026'!AG$2:AG$22,G27)&gt;0),$I$5,S27*2)</f>
        <v>0</v>
      </c>
      <c r="U27" s="104">
        <f t="shared" si="4"/>
        <v>0</v>
      </c>
      <c r="V27" s="59"/>
      <c r="W27" s="64"/>
      <c r="X27" s="67"/>
      <c r="Y27" s="67"/>
      <c r="Z27" s="62"/>
      <c r="AA27" s="62"/>
      <c r="AB27" s="65"/>
      <c r="AC27" s="62"/>
      <c r="AD27" s="62"/>
      <c r="AE27" s="62"/>
      <c r="AF27" s="68" t="str">
        <f t="shared" si="0"/>
        <v/>
      </c>
      <c r="AG27" s="64"/>
      <c r="AH27" s="62"/>
      <c r="AI27" s="69"/>
      <c r="AJ27" s="98"/>
      <c r="AK27" s="69"/>
      <c r="AL27" s="69"/>
      <c r="AM27" s="63"/>
      <c r="AN27" s="70"/>
      <c r="AO27" s="20" t="str">
        <f t="shared" si="1"/>
        <v>0 XPF</v>
      </c>
      <c r="AP27" s="64"/>
      <c r="AQ27" s="65"/>
      <c r="AR27" s="65"/>
      <c r="AS27" s="62"/>
      <c r="AT27" s="62"/>
      <c r="AU27" s="67"/>
      <c r="AV27" s="62"/>
      <c r="AW27" s="62"/>
      <c r="AX27" s="62"/>
      <c r="AY27" s="71"/>
      <c r="AZ27" s="93">
        <f t="shared" si="5"/>
        <v>0</v>
      </c>
      <c r="BA27" s="17">
        <f t="shared" si="6"/>
        <v>0</v>
      </c>
      <c r="BB27" s="20">
        <f t="shared" si="7"/>
        <v>0</v>
      </c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  <c r="CI27" s="25"/>
      <c r="CJ27" s="25"/>
      <c r="CK27" s="25"/>
      <c r="CL27" s="25"/>
      <c r="CM27" s="25"/>
      <c r="CN27" s="25"/>
      <c r="CO27" s="25"/>
      <c r="CP27" s="25"/>
      <c r="CQ27" s="25"/>
      <c r="CR27" s="25"/>
      <c r="CS27" s="25"/>
      <c r="CT27" s="25"/>
      <c r="CU27" s="25"/>
      <c r="CV27" s="25"/>
      <c r="CW27" s="25"/>
      <c r="CX27" s="25"/>
      <c r="CY27" s="25"/>
      <c r="CZ27" s="25"/>
      <c r="DA27" s="25"/>
      <c r="DB27" s="25"/>
      <c r="DC27" s="25"/>
      <c r="DD27" s="25"/>
      <c r="DE27" s="25"/>
      <c r="DF27" s="25"/>
      <c r="DG27" s="25"/>
      <c r="DH27" s="25"/>
      <c r="DI27" s="25"/>
      <c r="DJ27" s="25"/>
      <c r="DK27" s="25"/>
      <c r="DL27" s="25"/>
      <c r="DM27" s="25"/>
    </row>
    <row r="28" spans="1:117" ht="30" customHeight="1" x14ac:dyDescent="0.2">
      <c r="A28" s="59">
        <f t="shared" si="2"/>
        <v>17</v>
      </c>
      <c r="B28" s="60"/>
      <c r="C28" s="61"/>
      <c r="D28" s="62"/>
      <c r="E28" s="62"/>
      <c r="F28" s="62"/>
      <c r="G28" s="63"/>
      <c r="H28" s="64"/>
      <c r="I28" s="65"/>
      <c r="J28" s="65"/>
      <c r="K28" s="62"/>
      <c r="L28" s="62"/>
      <c r="M28" s="67"/>
      <c r="N28" s="62"/>
      <c r="O28" s="62"/>
      <c r="P28" s="62"/>
      <c r="Q28" s="68"/>
      <c r="R28" s="16">
        <f>IFERROR(IF(ISBLANK(C28),(INDEX('BASE 2026'!AH$2:BB$22,MATCH(H$7,'BASE 2026'!AG$2:AG$22,0),MATCH(G28,'BASE 2026'!AH$1:BB$1,0))),MIN((INDEX('BASE 2026'!AH$2:BB$22,MATCH(H$7,'BASE 2026'!AG$2:AG$22,0),MATCH(C28,'BASE 2026'!AH$1:BB$1,0))),INDEX('BASE 2026'!AH$2:BB$22,MATCH(H$7,'BASE 2026'!AG$2:AG$22,0),MATCH(G28,'BASE 2026'!AH$1:BB$1,0)))),0)</f>
        <v>0</v>
      </c>
      <c r="S28" s="17">
        <f t="shared" si="3"/>
        <v>0</v>
      </c>
      <c r="T28" s="107">
        <f>IF(AND(G28&lt;&gt;$H$7,COUNTIF('BASE 2026'!AG$2:AG$22,G28)&gt;0),$I$5,S28*2)</f>
        <v>0</v>
      </c>
      <c r="U28" s="104">
        <f t="shared" si="4"/>
        <v>0</v>
      </c>
      <c r="V28" s="59"/>
      <c r="W28" s="64"/>
      <c r="X28" s="67"/>
      <c r="Y28" s="67"/>
      <c r="Z28" s="62"/>
      <c r="AA28" s="62"/>
      <c r="AB28" s="65"/>
      <c r="AC28" s="62"/>
      <c r="AD28" s="62"/>
      <c r="AE28" s="62"/>
      <c r="AF28" s="68" t="str">
        <f t="shared" si="0"/>
        <v/>
      </c>
      <c r="AG28" s="64"/>
      <c r="AH28" s="62"/>
      <c r="AI28" s="69"/>
      <c r="AJ28" s="98"/>
      <c r="AK28" s="69"/>
      <c r="AL28" s="69"/>
      <c r="AM28" s="63"/>
      <c r="AN28" s="70"/>
      <c r="AO28" s="20" t="str">
        <f t="shared" si="1"/>
        <v>0 XPF</v>
      </c>
      <c r="AP28" s="64"/>
      <c r="AQ28" s="65"/>
      <c r="AR28" s="65"/>
      <c r="AS28" s="62"/>
      <c r="AT28" s="62"/>
      <c r="AU28" s="67"/>
      <c r="AV28" s="62"/>
      <c r="AW28" s="62"/>
      <c r="AX28" s="62"/>
      <c r="AY28" s="71"/>
      <c r="AZ28" s="93">
        <f t="shared" si="5"/>
        <v>0</v>
      </c>
      <c r="BA28" s="17">
        <f t="shared" si="6"/>
        <v>0</v>
      </c>
      <c r="BB28" s="20">
        <f t="shared" si="7"/>
        <v>0</v>
      </c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  <c r="CI28" s="25"/>
      <c r="CJ28" s="25"/>
      <c r="CK28" s="25"/>
      <c r="CL28" s="25"/>
      <c r="CM28" s="25"/>
      <c r="CN28" s="25"/>
      <c r="CO28" s="25"/>
      <c r="CP28" s="25"/>
      <c r="CQ28" s="25"/>
      <c r="CR28" s="25"/>
      <c r="CS28" s="25"/>
      <c r="CT28" s="25"/>
      <c r="CU28" s="25"/>
      <c r="CV28" s="25"/>
      <c r="CW28" s="25"/>
      <c r="CX28" s="25"/>
      <c r="CY28" s="25"/>
      <c r="CZ28" s="25"/>
      <c r="DA28" s="25"/>
      <c r="DB28" s="25"/>
      <c r="DC28" s="25"/>
      <c r="DD28" s="25"/>
      <c r="DE28" s="25"/>
      <c r="DF28" s="25"/>
      <c r="DG28" s="25"/>
      <c r="DH28" s="25"/>
      <c r="DI28" s="25"/>
      <c r="DJ28" s="25"/>
      <c r="DK28" s="25"/>
      <c r="DL28" s="25"/>
      <c r="DM28" s="25"/>
    </row>
    <row r="29" spans="1:117" ht="30" customHeight="1" x14ac:dyDescent="0.2">
      <c r="A29" s="59">
        <f t="shared" si="2"/>
        <v>18</v>
      </c>
      <c r="B29" s="60"/>
      <c r="C29" s="61"/>
      <c r="D29" s="62"/>
      <c r="E29" s="62"/>
      <c r="F29" s="62"/>
      <c r="G29" s="63"/>
      <c r="H29" s="64"/>
      <c r="I29" s="65"/>
      <c r="J29" s="65"/>
      <c r="K29" s="62"/>
      <c r="L29" s="62"/>
      <c r="M29" s="67"/>
      <c r="N29" s="62"/>
      <c r="O29" s="62"/>
      <c r="P29" s="62"/>
      <c r="Q29" s="68"/>
      <c r="R29" s="16">
        <f>IFERROR(IF(ISBLANK(C29),(INDEX('BASE 2026'!AH$2:BB$22,MATCH(H$7,'BASE 2026'!AG$2:AG$22,0),MATCH(G29,'BASE 2026'!AH$1:BB$1,0))),MIN((INDEX('BASE 2026'!AH$2:BB$22,MATCH(H$7,'BASE 2026'!AG$2:AG$22,0),MATCH(C29,'BASE 2026'!AH$1:BB$1,0))),INDEX('BASE 2026'!AH$2:BB$22,MATCH(H$7,'BASE 2026'!AG$2:AG$22,0),MATCH(G29,'BASE 2026'!AH$1:BB$1,0)))),0)</f>
        <v>0</v>
      </c>
      <c r="S29" s="17">
        <f t="shared" si="3"/>
        <v>0</v>
      </c>
      <c r="T29" s="107">
        <f>IF(AND(G29&lt;&gt;$H$7,COUNTIF('BASE 2026'!AG$2:AG$22,G29)&gt;0),$I$5,S29*2)</f>
        <v>0</v>
      </c>
      <c r="U29" s="104">
        <f t="shared" si="4"/>
        <v>0</v>
      </c>
      <c r="V29" s="59"/>
      <c r="W29" s="64"/>
      <c r="X29" s="67"/>
      <c r="Y29" s="67"/>
      <c r="Z29" s="62"/>
      <c r="AA29" s="62"/>
      <c r="AB29" s="65"/>
      <c r="AC29" s="62"/>
      <c r="AD29" s="62"/>
      <c r="AE29" s="62"/>
      <c r="AF29" s="68" t="str">
        <f t="shared" si="0"/>
        <v/>
      </c>
      <c r="AG29" s="64"/>
      <c r="AH29" s="62"/>
      <c r="AI29" s="69"/>
      <c r="AJ29" s="98"/>
      <c r="AK29" s="69"/>
      <c r="AL29" s="69"/>
      <c r="AM29" s="63"/>
      <c r="AN29" s="70"/>
      <c r="AO29" s="20" t="str">
        <f t="shared" si="1"/>
        <v>0 XPF</v>
      </c>
      <c r="AP29" s="64"/>
      <c r="AQ29" s="65"/>
      <c r="AR29" s="65"/>
      <c r="AS29" s="62"/>
      <c r="AT29" s="62"/>
      <c r="AU29" s="67"/>
      <c r="AV29" s="62"/>
      <c r="AW29" s="62"/>
      <c r="AX29" s="62"/>
      <c r="AY29" s="71"/>
      <c r="AZ29" s="93">
        <f t="shared" si="5"/>
        <v>0</v>
      </c>
      <c r="BA29" s="17">
        <f t="shared" si="6"/>
        <v>0</v>
      </c>
      <c r="BB29" s="20">
        <f t="shared" si="7"/>
        <v>0</v>
      </c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  <c r="CI29" s="25"/>
      <c r="CJ29" s="25"/>
      <c r="CK29" s="25"/>
      <c r="CL29" s="25"/>
      <c r="CM29" s="25"/>
      <c r="CN29" s="25"/>
      <c r="CO29" s="25"/>
      <c r="CP29" s="25"/>
      <c r="CQ29" s="25"/>
      <c r="CR29" s="25"/>
      <c r="CS29" s="25"/>
      <c r="CT29" s="25"/>
      <c r="CU29" s="25"/>
      <c r="CV29" s="25"/>
      <c r="CW29" s="25"/>
      <c r="CX29" s="25"/>
      <c r="CY29" s="25"/>
      <c r="CZ29" s="25"/>
      <c r="DA29" s="25"/>
      <c r="DB29" s="25"/>
      <c r="DC29" s="25"/>
      <c r="DD29" s="25"/>
      <c r="DE29" s="25"/>
      <c r="DF29" s="25"/>
      <c r="DG29" s="25"/>
      <c r="DH29" s="25"/>
      <c r="DI29" s="25"/>
      <c r="DJ29" s="25"/>
      <c r="DK29" s="25"/>
      <c r="DL29" s="25"/>
      <c r="DM29" s="25"/>
    </row>
    <row r="30" spans="1:117" ht="30" customHeight="1" x14ac:dyDescent="0.2">
      <c r="A30" s="59">
        <f t="shared" si="2"/>
        <v>19</v>
      </c>
      <c r="B30" s="60"/>
      <c r="C30" s="61"/>
      <c r="D30" s="62"/>
      <c r="E30" s="62"/>
      <c r="F30" s="62"/>
      <c r="G30" s="63"/>
      <c r="H30" s="64"/>
      <c r="I30" s="65"/>
      <c r="J30" s="65"/>
      <c r="K30" s="62"/>
      <c r="L30" s="62"/>
      <c r="M30" s="67"/>
      <c r="N30" s="62"/>
      <c r="O30" s="62"/>
      <c r="P30" s="62"/>
      <c r="Q30" s="68"/>
      <c r="R30" s="16">
        <f>IFERROR(IF(ISBLANK(C30),(INDEX('BASE 2026'!AH$2:BB$22,MATCH(H$7,'BASE 2026'!AG$2:AG$22,0),MATCH(G30,'BASE 2026'!AH$1:BB$1,0))),MIN((INDEX('BASE 2026'!AH$2:BB$22,MATCH(H$7,'BASE 2026'!AG$2:AG$22,0),MATCH(C30,'BASE 2026'!AH$1:BB$1,0))),INDEX('BASE 2026'!AH$2:BB$22,MATCH(H$7,'BASE 2026'!AG$2:AG$22,0),MATCH(G30,'BASE 2026'!AH$1:BB$1,0)))),0)</f>
        <v>0</v>
      </c>
      <c r="S30" s="17">
        <f t="shared" si="3"/>
        <v>0</v>
      </c>
      <c r="T30" s="107">
        <f>IF(AND(G30&lt;&gt;$H$7,COUNTIF('BASE 2026'!AG$2:AG$22,G30)&gt;0),$I$5,S30*2)</f>
        <v>0</v>
      </c>
      <c r="U30" s="104">
        <f t="shared" si="4"/>
        <v>0</v>
      </c>
      <c r="V30" s="59"/>
      <c r="W30" s="64"/>
      <c r="X30" s="67"/>
      <c r="Y30" s="67"/>
      <c r="Z30" s="62"/>
      <c r="AA30" s="62"/>
      <c r="AB30" s="65"/>
      <c r="AC30" s="62"/>
      <c r="AD30" s="62"/>
      <c r="AE30" s="62"/>
      <c r="AF30" s="68" t="str">
        <f t="shared" si="0"/>
        <v/>
      </c>
      <c r="AG30" s="64"/>
      <c r="AH30" s="62"/>
      <c r="AI30" s="69"/>
      <c r="AJ30" s="98"/>
      <c r="AK30" s="69"/>
      <c r="AL30" s="69"/>
      <c r="AM30" s="63"/>
      <c r="AN30" s="70"/>
      <c r="AO30" s="20" t="str">
        <f t="shared" si="1"/>
        <v>0 XPF</v>
      </c>
      <c r="AP30" s="64"/>
      <c r="AQ30" s="65"/>
      <c r="AR30" s="65"/>
      <c r="AS30" s="62"/>
      <c r="AT30" s="62"/>
      <c r="AU30" s="67"/>
      <c r="AV30" s="62"/>
      <c r="AW30" s="62"/>
      <c r="AX30" s="62"/>
      <c r="AY30" s="71"/>
      <c r="AZ30" s="93">
        <f t="shared" si="5"/>
        <v>0</v>
      </c>
      <c r="BA30" s="17">
        <f t="shared" si="6"/>
        <v>0</v>
      </c>
      <c r="BB30" s="20">
        <f t="shared" si="7"/>
        <v>0</v>
      </c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</row>
    <row r="31" spans="1:117" ht="30" customHeight="1" x14ac:dyDescent="0.2">
      <c r="A31" s="59">
        <f t="shared" si="2"/>
        <v>20</v>
      </c>
      <c r="B31" s="60"/>
      <c r="C31" s="61"/>
      <c r="D31" s="62"/>
      <c r="E31" s="62"/>
      <c r="F31" s="62"/>
      <c r="G31" s="63"/>
      <c r="H31" s="64"/>
      <c r="I31" s="65"/>
      <c r="J31" s="65"/>
      <c r="K31" s="62"/>
      <c r="L31" s="62"/>
      <c r="M31" s="67"/>
      <c r="N31" s="62"/>
      <c r="O31" s="62"/>
      <c r="P31" s="62"/>
      <c r="Q31" s="68"/>
      <c r="R31" s="16">
        <f>IFERROR(IF(ISBLANK(C31),(INDEX('BASE 2026'!AH$2:BB$22,MATCH(H$7,'BASE 2026'!AG$2:AG$22,0),MATCH(G31,'BASE 2026'!AH$1:BB$1,0))),MIN((INDEX('BASE 2026'!AH$2:BB$22,MATCH(H$7,'BASE 2026'!AG$2:AG$22,0),MATCH(C31,'BASE 2026'!AH$1:BB$1,0))),INDEX('BASE 2026'!AH$2:BB$22,MATCH(H$7,'BASE 2026'!AG$2:AG$22,0),MATCH(G31,'BASE 2026'!AH$1:BB$1,0)))),0)</f>
        <v>0</v>
      </c>
      <c r="S31" s="17">
        <f t="shared" si="3"/>
        <v>0</v>
      </c>
      <c r="T31" s="107">
        <f>IF(AND(G31&lt;&gt;$H$7,COUNTIF('BASE 2026'!AG$2:AG$22,G31)&gt;0),$I$5,S31*2)</f>
        <v>0</v>
      </c>
      <c r="U31" s="104">
        <f t="shared" si="4"/>
        <v>0</v>
      </c>
      <c r="V31" s="59"/>
      <c r="W31" s="64"/>
      <c r="X31" s="67"/>
      <c r="Y31" s="67"/>
      <c r="Z31" s="62"/>
      <c r="AA31" s="62"/>
      <c r="AB31" s="65"/>
      <c r="AC31" s="62"/>
      <c r="AD31" s="62"/>
      <c r="AE31" s="62"/>
      <c r="AF31" s="68" t="str">
        <f t="shared" si="0"/>
        <v/>
      </c>
      <c r="AG31" s="64"/>
      <c r="AH31" s="62"/>
      <c r="AI31" s="69"/>
      <c r="AJ31" s="98"/>
      <c r="AK31" s="69"/>
      <c r="AL31" s="69"/>
      <c r="AM31" s="63"/>
      <c r="AN31" s="70"/>
      <c r="AO31" s="20" t="str">
        <f t="shared" si="1"/>
        <v>0 XPF</v>
      </c>
      <c r="AP31" s="64"/>
      <c r="AQ31" s="65"/>
      <c r="AR31" s="65"/>
      <c r="AS31" s="62"/>
      <c r="AT31" s="62"/>
      <c r="AU31" s="67"/>
      <c r="AV31" s="62"/>
      <c r="AW31" s="62"/>
      <c r="AX31" s="62"/>
      <c r="AY31" s="71"/>
      <c r="AZ31" s="93">
        <f t="shared" si="5"/>
        <v>0</v>
      </c>
      <c r="BA31" s="17">
        <f t="shared" si="6"/>
        <v>0</v>
      </c>
      <c r="BB31" s="20">
        <f t="shared" si="7"/>
        <v>0</v>
      </c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  <c r="CI31" s="25"/>
      <c r="CJ31" s="25"/>
      <c r="CK31" s="25"/>
      <c r="CL31" s="25"/>
      <c r="CM31" s="25"/>
      <c r="CN31" s="25"/>
      <c r="CO31" s="25"/>
      <c r="CP31" s="25"/>
      <c r="CQ31" s="25"/>
      <c r="CR31" s="25"/>
      <c r="CS31" s="25"/>
      <c r="CT31" s="25"/>
      <c r="CU31" s="25"/>
      <c r="CV31" s="25"/>
      <c r="CW31" s="25"/>
      <c r="CX31" s="25"/>
      <c r="CY31" s="25"/>
      <c r="CZ31" s="25"/>
      <c r="DA31" s="25"/>
      <c r="DB31" s="25"/>
      <c r="DC31" s="25"/>
      <c r="DD31" s="25"/>
      <c r="DE31" s="25"/>
      <c r="DF31" s="25"/>
      <c r="DG31" s="25"/>
      <c r="DH31" s="25"/>
      <c r="DI31" s="25"/>
      <c r="DJ31" s="25"/>
      <c r="DK31" s="25"/>
      <c r="DL31" s="25"/>
      <c r="DM31" s="25"/>
    </row>
    <row r="32" spans="1:117" ht="30" customHeight="1" x14ac:dyDescent="0.2">
      <c r="A32" s="59">
        <f t="shared" si="2"/>
        <v>21</v>
      </c>
      <c r="B32" s="60"/>
      <c r="C32" s="61"/>
      <c r="D32" s="62"/>
      <c r="E32" s="62"/>
      <c r="F32" s="62"/>
      <c r="G32" s="63"/>
      <c r="H32" s="64"/>
      <c r="I32" s="65"/>
      <c r="J32" s="65"/>
      <c r="K32" s="62"/>
      <c r="L32" s="62"/>
      <c r="M32" s="67"/>
      <c r="N32" s="62"/>
      <c r="O32" s="62"/>
      <c r="P32" s="62"/>
      <c r="Q32" s="68"/>
      <c r="R32" s="16">
        <f>IFERROR(IF(ISBLANK(C32),(INDEX('BASE 2026'!AH$2:BB$22,MATCH(H$7,'BASE 2026'!AG$2:AG$22,0),MATCH(G32,'BASE 2026'!AH$1:BB$1,0))),MIN((INDEX('BASE 2026'!AH$2:BB$22,MATCH(H$7,'BASE 2026'!AG$2:AG$22,0),MATCH(C32,'BASE 2026'!AH$1:BB$1,0))),INDEX('BASE 2026'!AH$2:BB$22,MATCH(H$7,'BASE 2026'!AG$2:AG$22,0),MATCH(G32,'BASE 2026'!AH$1:BB$1,0)))),0)</f>
        <v>0</v>
      </c>
      <c r="S32" s="17">
        <f t="shared" si="3"/>
        <v>0</v>
      </c>
      <c r="T32" s="107">
        <f>IF(AND(G32&lt;&gt;$H$7,COUNTIF('BASE 2026'!AG$2:AG$22,G32)&gt;0),$I$5,S32*2)</f>
        <v>0</v>
      </c>
      <c r="U32" s="104">
        <f t="shared" si="4"/>
        <v>0</v>
      </c>
      <c r="V32" s="59"/>
      <c r="W32" s="64"/>
      <c r="X32" s="67"/>
      <c r="Y32" s="67"/>
      <c r="Z32" s="62"/>
      <c r="AA32" s="62"/>
      <c r="AB32" s="65"/>
      <c r="AC32" s="62"/>
      <c r="AD32" s="62"/>
      <c r="AE32" s="62"/>
      <c r="AF32" s="68" t="str">
        <f t="shared" si="0"/>
        <v/>
      </c>
      <c r="AG32" s="64"/>
      <c r="AH32" s="62"/>
      <c r="AI32" s="69"/>
      <c r="AJ32" s="98"/>
      <c r="AK32" s="69"/>
      <c r="AL32" s="69"/>
      <c r="AM32" s="63"/>
      <c r="AN32" s="70"/>
      <c r="AO32" s="20" t="str">
        <f t="shared" si="1"/>
        <v>0 XPF</v>
      </c>
      <c r="AP32" s="64"/>
      <c r="AQ32" s="65"/>
      <c r="AR32" s="65"/>
      <c r="AS32" s="62"/>
      <c r="AT32" s="62"/>
      <c r="AU32" s="67"/>
      <c r="AV32" s="62"/>
      <c r="AW32" s="62"/>
      <c r="AX32" s="62"/>
      <c r="AY32" s="71"/>
      <c r="AZ32" s="93">
        <f t="shared" si="5"/>
        <v>0</v>
      </c>
      <c r="BA32" s="17">
        <f t="shared" si="6"/>
        <v>0</v>
      </c>
      <c r="BB32" s="20">
        <f t="shared" si="7"/>
        <v>0</v>
      </c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5"/>
      <c r="DM32" s="25"/>
    </row>
    <row r="33" spans="1:117" ht="30" customHeight="1" x14ac:dyDescent="0.2">
      <c r="A33" s="59">
        <f t="shared" si="2"/>
        <v>22</v>
      </c>
      <c r="B33" s="60"/>
      <c r="C33" s="61"/>
      <c r="D33" s="62"/>
      <c r="E33" s="62"/>
      <c r="F33" s="62"/>
      <c r="G33" s="63"/>
      <c r="H33" s="64"/>
      <c r="I33" s="65"/>
      <c r="J33" s="65"/>
      <c r="K33" s="62"/>
      <c r="L33" s="62"/>
      <c r="M33" s="67"/>
      <c r="N33" s="62"/>
      <c r="O33" s="62"/>
      <c r="P33" s="62"/>
      <c r="Q33" s="68"/>
      <c r="R33" s="16">
        <f>IFERROR(IF(ISBLANK(C33),(INDEX('BASE 2026'!AH$2:BB$22,MATCH(H$7,'BASE 2026'!AG$2:AG$22,0),MATCH(G33,'BASE 2026'!AH$1:BB$1,0))),MIN((INDEX('BASE 2026'!AH$2:BB$22,MATCH(H$7,'BASE 2026'!AG$2:AG$22,0),MATCH(C33,'BASE 2026'!AH$1:BB$1,0))),INDEX('BASE 2026'!AH$2:BB$22,MATCH(H$7,'BASE 2026'!AG$2:AG$22,0),MATCH(G33,'BASE 2026'!AH$1:BB$1,0)))),0)</f>
        <v>0</v>
      </c>
      <c r="S33" s="17">
        <f t="shared" si="3"/>
        <v>0</v>
      </c>
      <c r="T33" s="107">
        <f>IF(AND(G33&lt;&gt;$H$7,COUNTIF('BASE 2026'!AG$2:AG$22,G33)&gt;0),$I$5,S33*2)</f>
        <v>0</v>
      </c>
      <c r="U33" s="104">
        <f t="shared" si="4"/>
        <v>0</v>
      </c>
      <c r="V33" s="59"/>
      <c r="W33" s="64"/>
      <c r="X33" s="67"/>
      <c r="Y33" s="67"/>
      <c r="Z33" s="62"/>
      <c r="AA33" s="62"/>
      <c r="AB33" s="65"/>
      <c r="AC33" s="62"/>
      <c r="AD33" s="62"/>
      <c r="AE33" s="62"/>
      <c r="AF33" s="68" t="str">
        <f t="shared" si="0"/>
        <v/>
      </c>
      <c r="AG33" s="64"/>
      <c r="AH33" s="62"/>
      <c r="AI33" s="69"/>
      <c r="AJ33" s="98"/>
      <c r="AK33" s="69"/>
      <c r="AL33" s="69"/>
      <c r="AM33" s="63"/>
      <c r="AN33" s="70"/>
      <c r="AO33" s="20" t="str">
        <f t="shared" si="1"/>
        <v>0 XPF</v>
      </c>
      <c r="AP33" s="64"/>
      <c r="AQ33" s="65"/>
      <c r="AR33" s="65"/>
      <c r="AS33" s="62"/>
      <c r="AT33" s="62"/>
      <c r="AU33" s="67"/>
      <c r="AV33" s="62"/>
      <c r="AW33" s="62"/>
      <c r="AX33" s="62"/>
      <c r="AY33" s="71"/>
      <c r="AZ33" s="93">
        <f t="shared" si="5"/>
        <v>0</v>
      </c>
      <c r="BA33" s="17">
        <f t="shared" si="6"/>
        <v>0</v>
      </c>
      <c r="BB33" s="20">
        <f t="shared" si="7"/>
        <v>0</v>
      </c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  <c r="CI33" s="25"/>
      <c r="CJ33" s="25"/>
      <c r="CK33" s="25"/>
      <c r="CL33" s="25"/>
      <c r="CM33" s="25"/>
      <c r="CN33" s="25"/>
      <c r="CO33" s="25"/>
      <c r="CP33" s="25"/>
      <c r="CQ33" s="25"/>
      <c r="CR33" s="25"/>
      <c r="CS33" s="25"/>
      <c r="CT33" s="25"/>
      <c r="CU33" s="25"/>
      <c r="CV33" s="25"/>
      <c r="CW33" s="25"/>
      <c r="CX33" s="25"/>
      <c r="CY33" s="25"/>
      <c r="CZ33" s="25"/>
      <c r="DA33" s="25"/>
      <c r="DB33" s="25"/>
      <c r="DC33" s="25"/>
      <c r="DD33" s="25"/>
      <c r="DE33" s="25"/>
      <c r="DF33" s="25"/>
      <c r="DG33" s="25"/>
      <c r="DH33" s="25"/>
      <c r="DI33" s="25"/>
      <c r="DJ33" s="25"/>
      <c r="DK33" s="25"/>
      <c r="DL33" s="25"/>
      <c r="DM33" s="25"/>
    </row>
    <row r="34" spans="1:117" ht="30" customHeight="1" x14ac:dyDescent="0.2">
      <c r="A34" s="59">
        <f t="shared" si="2"/>
        <v>23</v>
      </c>
      <c r="B34" s="60"/>
      <c r="C34" s="61"/>
      <c r="D34" s="62"/>
      <c r="E34" s="62"/>
      <c r="F34" s="62"/>
      <c r="G34" s="63"/>
      <c r="H34" s="64"/>
      <c r="I34" s="65"/>
      <c r="J34" s="65"/>
      <c r="K34" s="62"/>
      <c r="L34" s="62"/>
      <c r="M34" s="67"/>
      <c r="N34" s="62"/>
      <c r="O34" s="62"/>
      <c r="P34" s="62"/>
      <c r="Q34" s="68"/>
      <c r="R34" s="16">
        <f>IFERROR(IF(ISBLANK(C34),(INDEX('BASE 2026'!AH$2:BB$22,MATCH(H$7,'BASE 2026'!AG$2:AG$22,0),MATCH(G34,'BASE 2026'!AH$1:BB$1,0))),MIN((INDEX('BASE 2026'!AH$2:BB$22,MATCH(H$7,'BASE 2026'!AG$2:AG$22,0),MATCH(C34,'BASE 2026'!AH$1:BB$1,0))),INDEX('BASE 2026'!AH$2:BB$22,MATCH(H$7,'BASE 2026'!AG$2:AG$22,0),MATCH(G34,'BASE 2026'!AH$1:BB$1,0)))),0)</f>
        <v>0</v>
      </c>
      <c r="S34" s="17">
        <f t="shared" si="3"/>
        <v>0</v>
      </c>
      <c r="T34" s="107">
        <f>IF(AND(G34&lt;&gt;$H$7,COUNTIF('BASE 2026'!AG$2:AG$22,G34)&gt;0),$I$5,S34*2)</f>
        <v>0</v>
      </c>
      <c r="U34" s="104">
        <f t="shared" si="4"/>
        <v>0</v>
      </c>
      <c r="V34" s="59"/>
      <c r="W34" s="64"/>
      <c r="X34" s="67"/>
      <c r="Y34" s="67"/>
      <c r="Z34" s="62"/>
      <c r="AA34" s="62"/>
      <c r="AB34" s="65"/>
      <c r="AC34" s="62"/>
      <c r="AD34" s="62"/>
      <c r="AE34" s="62"/>
      <c r="AF34" s="68" t="str">
        <f t="shared" si="0"/>
        <v/>
      </c>
      <c r="AG34" s="64"/>
      <c r="AH34" s="62"/>
      <c r="AI34" s="69"/>
      <c r="AJ34" s="98"/>
      <c r="AK34" s="69"/>
      <c r="AL34" s="69"/>
      <c r="AM34" s="63"/>
      <c r="AN34" s="70"/>
      <c r="AO34" s="20" t="str">
        <f t="shared" si="1"/>
        <v>0 XPF</v>
      </c>
      <c r="AP34" s="64"/>
      <c r="AQ34" s="65"/>
      <c r="AR34" s="65"/>
      <c r="AS34" s="62"/>
      <c r="AT34" s="62"/>
      <c r="AU34" s="67"/>
      <c r="AV34" s="62"/>
      <c r="AW34" s="62"/>
      <c r="AX34" s="62"/>
      <c r="AY34" s="71"/>
      <c r="AZ34" s="93">
        <f t="shared" si="5"/>
        <v>0</v>
      </c>
      <c r="BA34" s="17">
        <f t="shared" si="6"/>
        <v>0</v>
      </c>
      <c r="BB34" s="20">
        <f t="shared" si="7"/>
        <v>0</v>
      </c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  <c r="CI34" s="25"/>
      <c r="CJ34" s="25"/>
      <c r="CK34" s="25"/>
      <c r="CL34" s="25"/>
      <c r="CM34" s="25"/>
      <c r="CN34" s="25"/>
      <c r="CO34" s="25"/>
      <c r="CP34" s="25"/>
      <c r="CQ34" s="25"/>
      <c r="CR34" s="25"/>
      <c r="CS34" s="25"/>
      <c r="CT34" s="25"/>
      <c r="CU34" s="25"/>
      <c r="CV34" s="25"/>
      <c r="CW34" s="25"/>
      <c r="CX34" s="25"/>
      <c r="CY34" s="25"/>
      <c r="CZ34" s="25"/>
      <c r="DA34" s="25"/>
      <c r="DB34" s="25"/>
      <c r="DC34" s="25"/>
      <c r="DD34" s="25"/>
      <c r="DE34" s="25"/>
      <c r="DF34" s="25"/>
      <c r="DG34" s="25"/>
      <c r="DH34" s="25"/>
      <c r="DI34" s="25"/>
      <c r="DJ34" s="25"/>
      <c r="DK34" s="25"/>
      <c r="DL34" s="25"/>
      <c r="DM34" s="25"/>
    </row>
    <row r="35" spans="1:117" ht="30" customHeight="1" x14ac:dyDescent="0.2">
      <c r="A35" s="59">
        <f t="shared" si="2"/>
        <v>24</v>
      </c>
      <c r="B35" s="60"/>
      <c r="C35" s="61"/>
      <c r="D35" s="62"/>
      <c r="E35" s="62"/>
      <c r="F35" s="62"/>
      <c r="G35" s="63"/>
      <c r="H35" s="64"/>
      <c r="I35" s="65"/>
      <c r="J35" s="65"/>
      <c r="K35" s="62"/>
      <c r="L35" s="62"/>
      <c r="M35" s="67"/>
      <c r="N35" s="62"/>
      <c r="O35" s="62"/>
      <c r="P35" s="62"/>
      <c r="Q35" s="68"/>
      <c r="R35" s="16">
        <f>IFERROR(IF(ISBLANK(C35),(INDEX('BASE 2026'!AH$2:BB$22,MATCH(H$7,'BASE 2026'!AG$2:AG$22,0),MATCH(G35,'BASE 2026'!AH$1:BB$1,0))),MIN((INDEX('BASE 2026'!AH$2:BB$22,MATCH(H$7,'BASE 2026'!AG$2:AG$22,0),MATCH(C35,'BASE 2026'!AH$1:BB$1,0))),INDEX('BASE 2026'!AH$2:BB$22,MATCH(H$7,'BASE 2026'!AG$2:AG$22,0),MATCH(G35,'BASE 2026'!AH$1:BB$1,0)))),0)</f>
        <v>0</v>
      </c>
      <c r="S35" s="17">
        <f t="shared" si="3"/>
        <v>0</v>
      </c>
      <c r="T35" s="107">
        <f>IF(AND(G35&lt;&gt;$H$7,COUNTIF('BASE 2026'!AG$2:AG$22,G35)&gt;0),$I$5,S35*2)</f>
        <v>0</v>
      </c>
      <c r="U35" s="104">
        <f t="shared" si="4"/>
        <v>0</v>
      </c>
      <c r="V35" s="59"/>
      <c r="W35" s="64"/>
      <c r="X35" s="67"/>
      <c r="Y35" s="67"/>
      <c r="Z35" s="62"/>
      <c r="AA35" s="62"/>
      <c r="AB35" s="65"/>
      <c r="AC35" s="62"/>
      <c r="AD35" s="62"/>
      <c r="AE35" s="62"/>
      <c r="AF35" s="68" t="str">
        <f t="shared" si="0"/>
        <v/>
      </c>
      <c r="AG35" s="64"/>
      <c r="AH35" s="62"/>
      <c r="AI35" s="69"/>
      <c r="AJ35" s="98"/>
      <c r="AK35" s="69"/>
      <c r="AL35" s="69"/>
      <c r="AM35" s="63"/>
      <c r="AN35" s="70"/>
      <c r="AO35" s="20" t="str">
        <f t="shared" si="1"/>
        <v>0 XPF</v>
      </c>
      <c r="AP35" s="64"/>
      <c r="AQ35" s="65"/>
      <c r="AR35" s="65"/>
      <c r="AS35" s="62"/>
      <c r="AT35" s="62"/>
      <c r="AU35" s="67"/>
      <c r="AV35" s="62"/>
      <c r="AW35" s="62"/>
      <c r="AX35" s="62"/>
      <c r="AY35" s="71"/>
      <c r="AZ35" s="93">
        <f t="shared" si="5"/>
        <v>0</v>
      </c>
      <c r="BA35" s="17">
        <f t="shared" si="6"/>
        <v>0</v>
      </c>
      <c r="BB35" s="20">
        <f t="shared" si="7"/>
        <v>0</v>
      </c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  <c r="CI35" s="25"/>
      <c r="CJ35" s="25"/>
      <c r="CK35" s="25"/>
      <c r="CL35" s="25"/>
      <c r="CM35" s="25"/>
      <c r="CN35" s="25"/>
      <c r="CO35" s="25"/>
      <c r="CP35" s="25"/>
      <c r="CQ35" s="25"/>
      <c r="CR35" s="25"/>
      <c r="CS35" s="25"/>
      <c r="CT35" s="25"/>
      <c r="CU35" s="25"/>
      <c r="CV35" s="25"/>
      <c r="CW35" s="25"/>
      <c r="CX35" s="25"/>
      <c r="CY35" s="25"/>
      <c r="CZ35" s="25"/>
      <c r="DA35" s="25"/>
      <c r="DB35" s="25"/>
      <c r="DC35" s="25"/>
      <c r="DD35" s="25"/>
      <c r="DE35" s="25"/>
      <c r="DF35" s="25"/>
      <c r="DG35" s="25"/>
      <c r="DH35" s="25"/>
      <c r="DI35" s="25"/>
      <c r="DJ35" s="25"/>
      <c r="DK35" s="25"/>
      <c r="DL35" s="25"/>
      <c r="DM35" s="25"/>
    </row>
    <row r="36" spans="1:117" ht="30" customHeight="1" x14ac:dyDescent="0.2">
      <c r="A36" s="59">
        <f t="shared" si="2"/>
        <v>25</v>
      </c>
      <c r="B36" s="60"/>
      <c r="C36" s="61"/>
      <c r="D36" s="62"/>
      <c r="E36" s="62"/>
      <c r="F36" s="62"/>
      <c r="G36" s="63"/>
      <c r="H36" s="64"/>
      <c r="I36" s="65"/>
      <c r="J36" s="65"/>
      <c r="K36" s="62"/>
      <c r="L36" s="62"/>
      <c r="M36" s="67"/>
      <c r="N36" s="62"/>
      <c r="O36" s="62"/>
      <c r="P36" s="62"/>
      <c r="Q36" s="68"/>
      <c r="R36" s="16">
        <f>IFERROR(IF(ISBLANK(C36),(INDEX('BASE 2026'!AH$2:BB$22,MATCH(H$7,'BASE 2026'!AG$2:AG$22,0),MATCH(G36,'BASE 2026'!AH$1:BB$1,0))),MIN((INDEX('BASE 2026'!AH$2:BB$22,MATCH(H$7,'BASE 2026'!AG$2:AG$22,0),MATCH(C36,'BASE 2026'!AH$1:BB$1,0))),INDEX('BASE 2026'!AH$2:BB$22,MATCH(H$7,'BASE 2026'!AG$2:AG$22,0),MATCH(G36,'BASE 2026'!AH$1:BB$1,0)))),0)</f>
        <v>0</v>
      </c>
      <c r="S36" s="17">
        <f t="shared" si="3"/>
        <v>0</v>
      </c>
      <c r="T36" s="107">
        <f>IF(AND(G36&lt;&gt;$H$7,COUNTIF('BASE 2026'!AG$2:AG$22,G36)&gt;0),$I$5,S36*2)</f>
        <v>0</v>
      </c>
      <c r="U36" s="104">
        <f t="shared" si="4"/>
        <v>0</v>
      </c>
      <c r="V36" s="59"/>
      <c r="W36" s="64"/>
      <c r="X36" s="67"/>
      <c r="Y36" s="67"/>
      <c r="Z36" s="62"/>
      <c r="AA36" s="62"/>
      <c r="AB36" s="65"/>
      <c r="AC36" s="62"/>
      <c r="AD36" s="62"/>
      <c r="AE36" s="62"/>
      <c r="AF36" s="68" t="str">
        <f t="shared" si="0"/>
        <v/>
      </c>
      <c r="AG36" s="64"/>
      <c r="AH36" s="62"/>
      <c r="AI36" s="69"/>
      <c r="AJ36" s="98"/>
      <c r="AK36" s="69"/>
      <c r="AL36" s="69"/>
      <c r="AM36" s="63"/>
      <c r="AN36" s="70"/>
      <c r="AO36" s="20" t="str">
        <f t="shared" si="1"/>
        <v>0 XPF</v>
      </c>
      <c r="AP36" s="64"/>
      <c r="AQ36" s="65"/>
      <c r="AR36" s="65"/>
      <c r="AS36" s="62"/>
      <c r="AT36" s="62"/>
      <c r="AU36" s="67"/>
      <c r="AV36" s="62"/>
      <c r="AW36" s="62"/>
      <c r="AX36" s="62"/>
      <c r="AY36" s="71"/>
      <c r="AZ36" s="93">
        <f t="shared" si="5"/>
        <v>0</v>
      </c>
      <c r="BA36" s="17">
        <f t="shared" si="6"/>
        <v>0</v>
      </c>
      <c r="BB36" s="20">
        <f t="shared" si="7"/>
        <v>0</v>
      </c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  <c r="CI36" s="25"/>
      <c r="CJ36" s="25"/>
      <c r="CK36" s="25"/>
      <c r="CL36" s="25"/>
      <c r="CM36" s="25"/>
      <c r="CN36" s="25"/>
      <c r="CO36" s="25"/>
      <c r="CP36" s="25"/>
      <c r="CQ36" s="25"/>
      <c r="CR36" s="25"/>
      <c r="CS36" s="25"/>
      <c r="CT36" s="25"/>
      <c r="CU36" s="25"/>
      <c r="CV36" s="25"/>
      <c r="CW36" s="25"/>
      <c r="CX36" s="25"/>
      <c r="CY36" s="25"/>
      <c r="CZ36" s="25"/>
      <c r="DA36" s="25"/>
      <c r="DB36" s="25"/>
      <c r="DC36" s="25"/>
      <c r="DD36" s="25"/>
      <c r="DE36" s="25"/>
      <c r="DF36" s="25"/>
      <c r="DG36" s="25"/>
      <c r="DH36" s="25"/>
      <c r="DI36" s="25"/>
      <c r="DJ36" s="25"/>
      <c r="DK36" s="25"/>
      <c r="DL36" s="25"/>
      <c r="DM36" s="25"/>
    </row>
    <row r="37" spans="1:117" ht="30" customHeight="1" x14ac:dyDescent="0.2">
      <c r="A37" s="59">
        <f t="shared" si="2"/>
        <v>26</v>
      </c>
      <c r="B37" s="60"/>
      <c r="C37" s="61"/>
      <c r="D37" s="62"/>
      <c r="E37" s="62"/>
      <c r="F37" s="62"/>
      <c r="G37" s="63"/>
      <c r="H37" s="64"/>
      <c r="I37" s="65"/>
      <c r="J37" s="65"/>
      <c r="K37" s="62"/>
      <c r="L37" s="62"/>
      <c r="M37" s="67"/>
      <c r="N37" s="62"/>
      <c r="O37" s="62"/>
      <c r="P37" s="62"/>
      <c r="Q37" s="68"/>
      <c r="R37" s="16">
        <f>IFERROR(IF(ISBLANK(C37),(INDEX('BASE 2026'!AH$2:BB$22,MATCH(H$7,'BASE 2026'!AG$2:AG$22,0),MATCH(G37,'BASE 2026'!AH$1:BB$1,0))),MIN((INDEX('BASE 2026'!AH$2:BB$22,MATCH(H$7,'BASE 2026'!AG$2:AG$22,0),MATCH(C37,'BASE 2026'!AH$1:BB$1,0))),INDEX('BASE 2026'!AH$2:BB$22,MATCH(H$7,'BASE 2026'!AG$2:AG$22,0),MATCH(G37,'BASE 2026'!AH$1:BB$1,0)))),0)</f>
        <v>0</v>
      </c>
      <c r="S37" s="17">
        <f t="shared" si="3"/>
        <v>0</v>
      </c>
      <c r="T37" s="107">
        <f>IF(AND(G37&lt;&gt;$H$7,COUNTIF('BASE 2026'!AG$2:AG$22,G37)&gt;0),$I$5,S37*2)</f>
        <v>0</v>
      </c>
      <c r="U37" s="104">
        <f t="shared" si="4"/>
        <v>0</v>
      </c>
      <c r="V37" s="59"/>
      <c r="W37" s="64"/>
      <c r="X37" s="67"/>
      <c r="Y37" s="67"/>
      <c r="Z37" s="62"/>
      <c r="AA37" s="62"/>
      <c r="AB37" s="65"/>
      <c r="AC37" s="62"/>
      <c r="AD37" s="62"/>
      <c r="AE37" s="62"/>
      <c r="AF37" s="68" t="str">
        <f t="shared" si="0"/>
        <v/>
      </c>
      <c r="AG37" s="64"/>
      <c r="AH37" s="62"/>
      <c r="AI37" s="69"/>
      <c r="AJ37" s="98"/>
      <c r="AK37" s="69"/>
      <c r="AL37" s="69"/>
      <c r="AM37" s="63"/>
      <c r="AN37" s="70"/>
      <c r="AO37" s="20" t="str">
        <f t="shared" si="1"/>
        <v>0 XPF</v>
      </c>
      <c r="AP37" s="64"/>
      <c r="AQ37" s="65"/>
      <c r="AR37" s="65"/>
      <c r="AS37" s="62"/>
      <c r="AT37" s="62"/>
      <c r="AU37" s="67"/>
      <c r="AV37" s="62"/>
      <c r="AW37" s="62"/>
      <c r="AX37" s="62"/>
      <c r="AY37" s="71"/>
      <c r="AZ37" s="93">
        <f t="shared" si="5"/>
        <v>0</v>
      </c>
      <c r="BA37" s="17">
        <f t="shared" si="6"/>
        <v>0</v>
      </c>
      <c r="BB37" s="20">
        <f t="shared" si="7"/>
        <v>0</v>
      </c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  <c r="CI37" s="25"/>
      <c r="CJ37" s="25"/>
      <c r="CK37" s="25"/>
      <c r="CL37" s="25"/>
      <c r="CM37" s="25"/>
      <c r="CN37" s="25"/>
      <c r="CO37" s="25"/>
      <c r="CP37" s="25"/>
      <c r="CQ37" s="25"/>
      <c r="CR37" s="25"/>
      <c r="CS37" s="25"/>
      <c r="CT37" s="25"/>
      <c r="CU37" s="25"/>
      <c r="CV37" s="25"/>
      <c r="CW37" s="25"/>
      <c r="CX37" s="25"/>
      <c r="CY37" s="25"/>
      <c r="CZ37" s="25"/>
      <c r="DA37" s="25"/>
      <c r="DB37" s="25"/>
      <c r="DC37" s="25"/>
      <c r="DD37" s="25"/>
      <c r="DE37" s="25"/>
      <c r="DF37" s="25"/>
      <c r="DG37" s="25"/>
      <c r="DH37" s="25"/>
      <c r="DI37" s="25"/>
      <c r="DJ37" s="25"/>
      <c r="DK37" s="25"/>
      <c r="DL37" s="25"/>
      <c r="DM37" s="25"/>
    </row>
    <row r="38" spans="1:117" ht="30" customHeight="1" x14ac:dyDescent="0.2">
      <c r="A38" s="59">
        <f t="shared" si="2"/>
        <v>27</v>
      </c>
      <c r="B38" s="60"/>
      <c r="C38" s="61"/>
      <c r="D38" s="62"/>
      <c r="E38" s="62"/>
      <c r="F38" s="62"/>
      <c r="G38" s="63"/>
      <c r="H38" s="64"/>
      <c r="I38" s="65"/>
      <c r="J38" s="65"/>
      <c r="K38" s="62"/>
      <c r="L38" s="62"/>
      <c r="M38" s="67"/>
      <c r="N38" s="62"/>
      <c r="O38" s="62"/>
      <c r="P38" s="62"/>
      <c r="Q38" s="68"/>
      <c r="R38" s="16">
        <f>IFERROR(IF(ISBLANK(C38),(INDEX('BASE 2026'!AH$2:BB$22,MATCH(H$7,'BASE 2026'!AG$2:AG$22,0),MATCH(G38,'BASE 2026'!AH$1:BB$1,0))),MIN((INDEX('BASE 2026'!AH$2:BB$22,MATCH(H$7,'BASE 2026'!AG$2:AG$22,0),MATCH(C38,'BASE 2026'!AH$1:BB$1,0))),INDEX('BASE 2026'!AH$2:BB$22,MATCH(H$7,'BASE 2026'!AG$2:AG$22,0),MATCH(G38,'BASE 2026'!AH$1:BB$1,0)))),0)</f>
        <v>0</v>
      </c>
      <c r="S38" s="17">
        <f t="shared" si="3"/>
        <v>0</v>
      </c>
      <c r="T38" s="107">
        <f>IF(AND(G38&lt;&gt;$H$7,COUNTIF('BASE 2026'!AG$2:AG$22,G38)&gt;0),$I$5,S38*2)</f>
        <v>0</v>
      </c>
      <c r="U38" s="104">
        <f t="shared" si="4"/>
        <v>0</v>
      </c>
      <c r="V38" s="59"/>
      <c r="W38" s="64"/>
      <c r="X38" s="67"/>
      <c r="Y38" s="67"/>
      <c r="Z38" s="62"/>
      <c r="AA38" s="62"/>
      <c r="AB38" s="65"/>
      <c r="AC38" s="62"/>
      <c r="AD38" s="62"/>
      <c r="AE38" s="62"/>
      <c r="AF38" s="68" t="str">
        <f t="shared" si="0"/>
        <v/>
      </c>
      <c r="AG38" s="64"/>
      <c r="AH38" s="62"/>
      <c r="AI38" s="69"/>
      <c r="AJ38" s="98"/>
      <c r="AK38" s="69"/>
      <c r="AL38" s="69"/>
      <c r="AM38" s="63"/>
      <c r="AN38" s="70"/>
      <c r="AO38" s="20" t="str">
        <f t="shared" si="1"/>
        <v>0 XPF</v>
      </c>
      <c r="AP38" s="64"/>
      <c r="AQ38" s="65"/>
      <c r="AR38" s="65"/>
      <c r="AS38" s="62"/>
      <c r="AT38" s="62"/>
      <c r="AU38" s="67"/>
      <c r="AV38" s="62"/>
      <c r="AW38" s="62"/>
      <c r="AX38" s="62"/>
      <c r="AY38" s="71"/>
      <c r="AZ38" s="93">
        <f t="shared" si="5"/>
        <v>0</v>
      </c>
      <c r="BA38" s="17">
        <f t="shared" si="6"/>
        <v>0</v>
      </c>
      <c r="BB38" s="20">
        <f t="shared" si="7"/>
        <v>0</v>
      </c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  <c r="CI38" s="25"/>
      <c r="CJ38" s="25"/>
      <c r="CK38" s="25"/>
      <c r="CL38" s="25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25"/>
      <c r="CX38" s="25"/>
      <c r="CY38" s="25"/>
      <c r="CZ38" s="25"/>
      <c r="DA38" s="25"/>
      <c r="DB38" s="25"/>
      <c r="DC38" s="25"/>
      <c r="DD38" s="25"/>
      <c r="DE38" s="25"/>
      <c r="DF38" s="25"/>
      <c r="DG38" s="25"/>
      <c r="DH38" s="25"/>
      <c r="DI38" s="25"/>
      <c r="DJ38" s="25"/>
      <c r="DK38" s="25"/>
      <c r="DL38" s="25"/>
      <c r="DM38" s="25"/>
    </row>
    <row r="39" spans="1:117" ht="30" customHeight="1" x14ac:dyDescent="0.2">
      <c r="A39" s="59">
        <f t="shared" si="2"/>
        <v>28</v>
      </c>
      <c r="B39" s="60"/>
      <c r="C39" s="61"/>
      <c r="D39" s="62"/>
      <c r="E39" s="62"/>
      <c r="F39" s="62"/>
      <c r="G39" s="63"/>
      <c r="H39" s="64"/>
      <c r="I39" s="65"/>
      <c r="J39" s="65"/>
      <c r="K39" s="62"/>
      <c r="L39" s="62"/>
      <c r="M39" s="67"/>
      <c r="N39" s="62"/>
      <c r="O39" s="62"/>
      <c r="P39" s="62"/>
      <c r="Q39" s="68"/>
      <c r="R39" s="16">
        <f>IFERROR(IF(ISBLANK(C39),(INDEX('BASE 2026'!AH$2:BB$22,MATCH(H$7,'BASE 2026'!AG$2:AG$22,0),MATCH(G39,'BASE 2026'!AH$1:BB$1,0))),MIN((INDEX('BASE 2026'!AH$2:BB$22,MATCH(H$7,'BASE 2026'!AG$2:AG$22,0),MATCH(C39,'BASE 2026'!AH$1:BB$1,0))),INDEX('BASE 2026'!AH$2:BB$22,MATCH(H$7,'BASE 2026'!AG$2:AG$22,0),MATCH(G39,'BASE 2026'!AH$1:BB$1,0)))),0)</f>
        <v>0</v>
      </c>
      <c r="S39" s="17">
        <f t="shared" si="3"/>
        <v>0</v>
      </c>
      <c r="T39" s="107">
        <f>IF(AND(G39&lt;&gt;$H$7,COUNTIF('BASE 2026'!AG$2:AG$22,G39)&gt;0),$I$5,S39*2)</f>
        <v>0</v>
      </c>
      <c r="U39" s="104">
        <f t="shared" si="4"/>
        <v>0</v>
      </c>
      <c r="V39" s="59"/>
      <c r="W39" s="64"/>
      <c r="X39" s="67"/>
      <c r="Y39" s="67"/>
      <c r="Z39" s="62"/>
      <c r="AA39" s="62"/>
      <c r="AB39" s="65"/>
      <c r="AC39" s="62"/>
      <c r="AD39" s="62"/>
      <c r="AE39" s="62"/>
      <c r="AF39" s="68" t="str">
        <f t="shared" si="0"/>
        <v/>
      </c>
      <c r="AG39" s="64"/>
      <c r="AH39" s="62"/>
      <c r="AI39" s="69"/>
      <c r="AJ39" s="98"/>
      <c r="AK39" s="69"/>
      <c r="AL39" s="69"/>
      <c r="AM39" s="63"/>
      <c r="AN39" s="70"/>
      <c r="AO39" s="20" t="str">
        <f t="shared" si="1"/>
        <v>0 XPF</v>
      </c>
      <c r="AP39" s="64"/>
      <c r="AQ39" s="65"/>
      <c r="AR39" s="65"/>
      <c r="AS39" s="62"/>
      <c r="AT39" s="62"/>
      <c r="AU39" s="67"/>
      <c r="AV39" s="62"/>
      <c r="AW39" s="62"/>
      <c r="AX39" s="62"/>
      <c r="AY39" s="71"/>
      <c r="AZ39" s="93">
        <f t="shared" si="5"/>
        <v>0</v>
      </c>
      <c r="BA39" s="17">
        <f t="shared" si="6"/>
        <v>0</v>
      </c>
      <c r="BB39" s="20">
        <f t="shared" si="7"/>
        <v>0</v>
      </c>
      <c r="BC39" s="25"/>
      <c r="BD39" s="25"/>
      <c r="BE39" s="25"/>
      <c r="BF39" s="25"/>
      <c r="BG39" s="25"/>
      <c r="BH39" s="25"/>
      <c r="BI39" s="25"/>
      <c r="BJ39" s="25"/>
      <c r="BK39" s="25"/>
      <c r="BL39" s="25"/>
      <c r="BM39" s="25"/>
      <c r="BN39" s="25"/>
      <c r="BO39" s="25"/>
      <c r="BP39" s="25"/>
      <c r="BQ39" s="25"/>
      <c r="BR39" s="25"/>
      <c r="BS39" s="25"/>
      <c r="BT39" s="25"/>
      <c r="BU39" s="25"/>
      <c r="BV39" s="25"/>
      <c r="BW39" s="25"/>
      <c r="BX39" s="25"/>
      <c r="BY39" s="25"/>
      <c r="BZ39" s="25"/>
      <c r="CA39" s="25"/>
      <c r="CB39" s="25"/>
      <c r="CC39" s="25"/>
      <c r="CD39" s="25"/>
      <c r="CE39" s="25"/>
      <c r="CF39" s="25"/>
      <c r="CG39" s="25"/>
      <c r="CH39" s="25"/>
      <c r="CI39" s="25"/>
      <c r="CJ39" s="25"/>
      <c r="CK39" s="25"/>
      <c r="CL39" s="25"/>
      <c r="CM39" s="25"/>
      <c r="CN39" s="25"/>
      <c r="CO39" s="25"/>
      <c r="CP39" s="25"/>
      <c r="CQ39" s="25"/>
      <c r="CR39" s="25"/>
      <c r="CS39" s="25"/>
      <c r="CT39" s="25"/>
      <c r="CU39" s="25"/>
      <c r="CV39" s="25"/>
      <c r="CW39" s="25"/>
      <c r="CX39" s="25"/>
      <c r="CY39" s="25"/>
      <c r="CZ39" s="25"/>
      <c r="DA39" s="25"/>
      <c r="DB39" s="25"/>
      <c r="DC39" s="25"/>
      <c r="DD39" s="25"/>
      <c r="DE39" s="25"/>
      <c r="DF39" s="25"/>
      <c r="DG39" s="25"/>
      <c r="DH39" s="25"/>
      <c r="DI39" s="25"/>
      <c r="DJ39" s="25"/>
      <c r="DK39" s="25"/>
      <c r="DL39" s="25"/>
      <c r="DM39" s="25"/>
    </row>
    <row r="40" spans="1:117" ht="30" customHeight="1" x14ac:dyDescent="0.2">
      <c r="A40" s="59">
        <f t="shared" si="2"/>
        <v>29</v>
      </c>
      <c r="B40" s="60"/>
      <c r="C40" s="61"/>
      <c r="D40" s="62"/>
      <c r="E40" s="62"/>
      <c r="F40" s="62"/>
      <c r="G40" s="63"/>
      <c r="H40" s="64"/>
      <c r="I40" s="65"/>
      <c r="J40" s="65"/>
      <c r="K40" s="62"/>
      <c r="L40" s="62"/>
      <c r="M40" s="67"/>
      <c r="N40" s="62"/>
      <c r="O40" s="62"/>
      <c r="P40" s="62"/>
      <c r="Q40" s="68"/>
      <c r="R40" s="16">
        <f>IFERROR(IF(ISBLANK(C40),(INDEX('BASE 2026'!AH$2:BB$22,MATCH(H$7,'BASE 2026'!AG$2:AG$22,0),MATCH(G40,'BASE 2026'!AH$1:BB$1,0))),MIN((INDEX('BASE 2026'!AH$2:BB$22,MATCH(H$7,'BASE 2026'!AG$2:AG$22,0),MATCH(C40,'BASE 2026'!AH$1:BB$1,0))),INDEX('BASE 2026'!AH$2:BB$22,MATCH(H$7,'BASE 2026'!AG$2:AG$22,0),MATCH(G40,'BASE 2026'!AH$1:BB$1,0)))),0)</f>
        <v>0</v>
      </c>
      <c r="S40" s="17">
        <f t="shared" si="3"/>
        <v>0</v>
      </c>
      <c r="T40" s="107">
        <f>IF(AND(G40&lt;&gt;$H$7,COUNTIF('BASE 2026'!AG$2:AG$22,G40)&gt;0),$I$5,S40*2)</f>
        <v>0</v>
      </c>
      <c r="U40" s="104">
        <f t="shared" si="4"/>
        <v>0</v>
      </c>
      <c r="V40" s="59"/>
      <c r="W40" s="64"/>
      <c r="X40" s="67"/>
      <c r="Y40" s="67"/>
      <c r="Z40" s="62"/>
      <c r="AA40" s="62"/>
      <c r="AB40" s="65"/>
      <c r="AC40" s="62"/>
      <c r="AD40" s="62"/>
      <c r="AE40" s="62"/>
      <c r="AF40" s="68" t="str">
        <f t="shared" si="0"/>
        <v/>
      </c>
      <c r="AG40" s="64"/>
      <c r="AH40" s="62"/>
      <c r="AI40" s="69"/>
      <c r="AJ40" s="98"/>
      <c r="AK40" s="69"/>
      <c r="AL40" s="69"/>
      <c r="AM40" s="63"/>
      <c r="AN40" s="70"/>
      <c r="AO40" s="20" t="str">
        <f t="shared" si="1"/>
        <v>0 XPF</v>
      </c>
      <c r="AP40" s="64"/>
      <c r="AQ40" s="65"/>
      <c r="AR40" s="65"/>
      <c r="AS40" s="62"/>
      <c r="AT40" s="62"/>
      <c r="AU40" s="67"/>
      <c r="AV40" s="62"/>
      <c r="AW40" s="62"/>
      <c r="AX40" s="62"/>
      <c r="AY40" s="71"/>
      <c r="AZ40" s="93">
        <f t="shared" si="5"/>
        <v>0</v>
      </c>
      <c r="BA40" s="17">
        <f t="shared" si="6"/>
        <v>0</v>
      </c>
      <c r="BB40" s="20">
        <f t="shared" si="7"/>
        <v>0</v>
      </c>
      <c r="BC40" s="25"/>
      <c r="BD40" s="25"/>
      <c r="BE40" s="25"/>
      <c r="BF40" s="25"/>
      <c r="BG40" s="25"/>
      <c r="BH40" s="25"/>
      <c r="BI40" s="25"/>
      <c r="BJ40" s="25"/>
      <c r="BK40" s="25"/>
      <c r="BL40" s="25"/>
      <c r="BM40" s="25"/>
      <c r="BN40" s="25"/>
      <c r="BO40" s="25"/>
      <c r="BP40" s="25"/>
      <c r="BQ40" s="25"/>
      <c r="BR40" s="25"/>
      <c r="BS40" s="25"/>
      <c r="BT40" s="25"/>
      <c r="BU40" s="25"/>
      <c r="BV40" s="25"/>
      <c r="BW40" s="25"/>
      <c r="BX40" s="25"/>
      <c r="BY40" s="25"/>
      <c r="BZ40" s="25"/>
      <c r="CA40" s="25"/>
      <c r="CB40" s="25"/>
      <c r="CC40" s="25"/>
      <c r="CD40" s="25"/>
      <c r="CE40" s="25"/>
      <c r="CF40" s="25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</row>
    <row r="41" spans="1:117" ht="30" customHeight="1" x14ac:dyDescent="0.2">
      <c r="A41" s="59">
        <f t="shared" si="2"/>
        <v>30</v>
      </c>
      <c r="B41" s="60"/>
      <c r="C41" s="61"/>
      <c r="D41" s="62"/>
      <c r="E41" s="62"/>
      <c r="F41" s="62"/>
      <c r="G41" s="63"/>
      <c r="H41" s="64"/>
      <c r="I41" s="65"/>
      <c r="J41" s="65"/>
      <c r="K41" s="62"/>
      <c r="L41" s="62"/>
      <c r="M41" s="67"/>
      <c r="N41" s="62"/>
      <c r="O41" s="62"/>
      <c r="P41" s="62"/>
      <c r="Q41" s="68"/>
      <c r="R41" s="16">
        <f>IFERROR(IF(ISBLANK(C41),(INDEX('BASE 2026'!AH$2:BB$22,MATCH(H$7,'BASE 2026'!AG$2:AG$22,0),MATCH(G41,'BASE 2026'!AH$1:BB$1,0))),MIN((INDEX('BASE 2026'!AH$2:BB$22,MATCH(H$7,'BASE 2026'!AG$2:AG$22,0),MATCH(C41,'BASE 2026'!AH$1:BB$1,0))),INDEX('BASE 2026'!AH$2:BB$22,MATCH(H$7,'BASE 2026'!AG$2:AG$22,0),MATCH(G41,'BASE 2026'!AH$1:BB$1,0)))),0)</f>
        <v>0</v>
      </c>
      <c r="S41" s="17">
        <f t="shared" si="3"/>
        <v>0</v>
      </c>
      <c r="T41" s="107">
        <f>IF(AND(G41&lt;&gt;$H$7,COUNTIF('BASE 2026'!AG$2:AG$22,G41)&gt;0),$I$5,S41*2)</f>
        <v>0</v>
      </c>
      <c r="U41" s="104">
        <f t="shared" si="4"/>
        <v>0</v>
      </c>
      <c r="V41" s="59"/>
      <c r="W41" s="64"/>
      <c r="X41" s="67"/>
      <c r="Y41" s="67"/>
      <c r="Z41" s="62"/>
      <c r="AA41" s="62"/>
      <c r="AB41" s="65"/>
      <c r="AC41" s="62"/>
      <c r="AD41" s="62"/>
      <c r="AE41" s="62"/>
      <c r="AF41" s="68" t="str">
        <f t="shared" si="0"/>
        <v/>
      </c>
      <c r="AG41" s="64"/>
      <c r="AH41" s="62"/>
      <c r="AI41" s="69"/>
      <c r="AJ41" s="98"/>
      <c r="AK41" s="69"/>
      <c r="AL41" s="69"/>
      <c r="AM41" s="63"/>
      <c r="AN41" s="70"/>
      <c r="AO41" s="20" t="str">
        <f t="shared" si="1"/>
        <v>0 XPF</v>
      </c>
      <c r="AP41" s="64"/>
      <c r="AQ41" s="65"/>
      <c r="AR41" s="65"/>
      <c r="AS41" s="62"/>
      <c r="AT41" s="62"/>
      <c r="AU41" s="67"/>
      <c r="AV41" s="62"/>
      <c r="AW41" s="62"/>
      <c r="AX41" s="62"/>
      <c r="AY41" s="71"/>
      <c r="AZ41" s="93">
        <f t="shared" si="5"/>
        <v>0</v>
      </c>
      <c r="BA41" s="17">
        <f t="shared" si="6"/>
        <v>0</v>
      </c>
      <c r="BB41" s="20">
        <f t="shared" si="7"/>
        <v>0</v>
      </c>
      <c r="BC41" s="25"/>
      <c r="BD41" s="25"/>
      <c r="BE41" s="25"/>
      <c r="BF41" s="25"/>
      <c r="BG41" s="25"/>
      <c r="BH41" s="25"/>
      <c r="BI41" s="25"/>
      <c r="BJ41" s="25"/>
      <c r="BK41" s="25"/>
      <c r="BL41" s="25"/>
      <c r="BM41" s="25"/>
      <c r="BN41" s="25"/>
      <c r="BO41" s="25"/>
      <c r="BP41" s="25"/>
      <c r="BQ41" s="25"/>
      <c r="BR41" s="25"/>
      <c r="BS41" s="25"/>
      <c r="BT41" s="25"/>
      <c r="BU41" s="25"/>
      <c r="BV41" s="25"/>
      <c r="BW41" s="25"/>
      <c r="BX41" s="25"/>
      <c r="BY41" s="25"/>
      <c r="BZ41" s="25"/>
      <c r="CA41" s="25"/>
      <c r="CB41" s="25"/>
      <c r="CC41" s="25"/>
      <c r="CD41" s="25"/>
      <c r="CE41" s="25"/>
      <c r="CF41" s="25"/>
      <c r="CG41" s="25"/>
      <c r="CH41" s="25"/>
      <c r="CI41" s="25"/>
      <c r="CJ41" s="25"/>
      <c r="CK41" s="25"/>
      <c r="CL41" s="25"/>
      <c r="CM41" s="25"/>
      <c r="CN41" s="25"/>
      <c r="CO41" s="25"/>
      <c r="CP41" s="25"/>
      <c r="CQ41" s="25"/>
      <c r="CR41" s="25"/>
      <c r="CS41" s="25"/>
      <c r="CT41" s="25"/>
      <c r="CU41" s="25"/>
      <c r="CV41" s="25"/>
      <c r="CW41" s="25"/>
      <c r="CX41" s="25"/>
      <c r="CY41" s="25"/>
      <c r="CZ41" s="25"/>
      <c r="DA41" s="25"/>
      <c r="DB41" s="25"/>
      <c r="DC41" s="25"/>
      <c r="DD41" s="25"/>
      <c r="DE41" s="25"/>
      <c r="DF41" s="25"/>
      <c r="DG41" s="25"/>
      <c r="DH41" s="25"/>
      <c r="DI41" s="25"/>
      <c r="DJ41" s="25"/>
      <c r="DK41" s="25"/>
      <c r="DL41" s="25"/>
      <c r="DM41" s="25"/>
    </row>
    <row r="42" spans="1:117" ht="30" customHeight="1" x14ac:dyDescent="0.2">
      <c r="A42" s="59">
        <f t="shared" si="2"/>
        <v>31</v>
      </c>
      <c r="B42" s="60"/>
      <c r="C42" s="61"/>
      <c r="D42" s="62"/>
      <c r="E42" s="62"/>
      <c r="F42" s="62"/>
      <c r="G42" s="63"/>
      <c r="H42" s="64"/>
      <c r="I42" s="65"/>
      <c r="J42" s="65"/>
      <c r="K42" s="62"/>
      <c r="L42" s="62"/>
      <c r="M42" s="67"/>
      <c r="N42" s="62"/>
      <c r="O42" s="62"/>
      <c r="P42" s="62"/>
      <c r="Q42" s="68"/>
      <c r="R42" s="16">
        <f>IFERROR(IF(ISBLANK(C42),(INDEX('BASE 2026'!AH$2:BB$22,MATCH(H$7,'BASE 2026'!AG$2:AG$22,0),MATCH(G42,'BASE 2026'!AH$1:BB$1,0))),MIN((INDEX('BASE 2026'!AH$2:BB$22,MATCH(H$7,'BASE 2026'!AG$2:AG$22,0),MATCH(C42,'BASE 2026'!AH$1:BB$1,0))),INDEX('BASE 2026'!AH$2:BB$22,MATCH(H$7,'BASE 2026'!AG$2:AG$22,0),MATCH(G42,'BASE 2026'!AH$1:BB$1,0)))),0)</f>
        <v>0</v>
      </c>
      <c r="S42" s="17">
        <f t="shared" si="3"/>
        <v>0</v>
      </c>
      <c r="T42" s="107">
        <f>IF(AND(G42&lt;&gt;$H$7,COUNTIF('BASE 2026'!AG$2:AG$22,G42)&gt;0),$I$5,S42*2)</f>
        <v>0</v>
      </c>
      <c r="U42" s="104">
        <f t="shared" si="4"/>
        <v>0</v>
      </c>
      <c r="V42" s="59"/>
      <c r="W42" s="64"/>
      <c r="X42" s="67"/>
      <c r="Y42" s="67"/>
      <c r="Z42" s="62"/>
      <c r="AA42" s="62"/>
      <c r="AB42" s="65"/>
      <c r="AC42" s="62"/>
      <c r="AD42" s="62"/>
      <c r="AE42" s="62"/>
      <c r="AF42" s="68" t="str">
        <f t="shared" si="0"/>
        <v/>
      </c>
      <c r="AG42" s="64"/>
      <c r="AH42" s="62"/>
      <c r="AI42" s="69"/>
      <c r="AJ42" s="98"/>
      <c r="AK42" s="69"/>
      <c r="AL42" s="69"/>
      <c r="AM42" s="63"/>
      <c r="AN42" s="70"/>
      <c r="AO42" s="20" t="str">
        <f t="shared" si="1"/>
        <v>0 XPF</v>
      </c>
      <c r="AP42" s="64"/>
      <c r="AQ42" s="65"/>
      <c r="AR42" s="65"/>
      <c r="AS42" s="62"/>
      <c r="AT42" s="62"/>
      <c r="AU42" s="67"/>
      <c r="AV42" s="62"/>
      <c r="AW42" s="62"/>
      <c r="AX42" s="62"/>
      <c r="AY42" s="71"/>
      <c r="AZ42" s="93">
        <f t="shared" si="5"/>
        <v>0</v>
      </c>
      <c r="BA42" s="17">
        <f t="shared" si="6"/>
        <v>0</v>
      </c>
      <c r="BB42" s="20">
        <f t="shared" si="7"/>
        <v>0</v>
      </c>
      <c r="BC42" s="25"/>
      <c r="BD42" s="25"/>
      <c r="BE42" s="25"/>
      <c r="BF42" s="25"/>
      <c r="BG42" s="25"/>
      <c r="BH42" s="25"/>
      <c r="BI42" s="25"/>
      <c r="BJ42" s="25"/>
      <c r="BK42" s="25"/>
      <c r="BL42" s="25"/>
      <c r="BM42" s="25"/>
      <c r="BN42" s="25"/>
      <c r="BO42" s="25"/>
      <c r="BP42" s="25"/>
      <c r="BQ42" s="25"/>
      <c r="BR42" s="25"/>
      <c r="BS42" s="25"/>
      <c r="BT42" s="25"/>
      <c r="BU42" s="25"/>
      <c r="BV42" s="25"/>
      <c r="BW42" s="25"/>
      <c r="BX42" s="25"/>
      <c r="BY42" s="25"/>
      <c r="BZ42" s="25"/>
      <c r="CA42" s="25"/>
      <c r="CB42" s="25"/>
      <c r="CC42" s="25"/>
      <c r="CD42" s="25"/>
      <c r="CE42" s="25"/>
      <c r="CF42" s="25"/>
      <c r="CG42" s="25"/>
      <c r="CH42" s="25"/>
      <c r="CI42" s="25"/>
      <c r="CJ42" s="25"/>
      <c r="CK42" s="25"/>
      <c r="CL42" s="25"/>
      <c r="CM42" s="25"/>
      <c r="CN42" s="25"/>
      <c r="CO42" s="25"/>
      <c r="CP42" s="25"/>
      <c r="CQ42" s="25"/>
      <c r="CR42" s="25"/>
      <c r="CS42" s="25"/>
      <c r="CT42" s="25"/>
      <c r="CU42" s="25"/>
      <c r="CV42" s="25"/>
      <c r="CW42" s="25"/>
      <c r="CX42" s="25"/>
      <c r="CY42" s="25"/>
      <c r="CZ42" s="25"/>
      <c r="DA42" s="25"/>
      <c r="DB42" s="25"/>
      <c r="DC42" s="25"/>
      <c r="DD42" s="25"/>
      <c r="DE42" s="25"/>
      <c r="DF42" s="25"/>
      <c r="DG42" s="25"/>
      <c r="DH42" s="25"/>
      <c r="DI42" s="25"/>
      <c r="DJ42" s="25"/>
      <c r="DK42" s="25"/>
      <c r="DL42" s="25"/>
      <c r="DM42" s="25"/>
    </row>
    <row r="43" spans="1:117" ht="30" customHeight="1" x14ac:dyDescent="0.2">
      <c r="A43" s="59">
        <f t="shared" si="2"/>
        <v>32</v>
      </c>
      <c r="B43" s="60"/>
      <c r="C43" s="61"/>
      <c r="D43" s="62"/>
      <c r="E43" s="62"/>
      <c r="F43" s="62"/>
      <c r="G43" s="63"/>
      <c r="H43" s="64"/>
      <c r="I43" s="65"/>
      <c r="J43" s="65"/>
      <c r="K43" s="62"/>
      <c r="L43" s="62"/>
      <c r="M43" s="67"/>
      <c r="N43" s="62"/>
      <c r="O43" s="62"/>
      <c r="P43" s="62"/>
      <c r="Q43" s="68"/>
      <c r="R43" s="16">
        <f>IFERROR(IF(ISBLANK(C43),(INDEX('BASE 2026'!AH$2:BB$22,MATCH(H$7,'BASE 2026'!AG$2:AG$22,0),MATCH(G43,'BASE 2026'!AH$1:BB$1,0))),MIN((INDEX('BASE 2026'!AH$2:BB$22,MATCH(H$7,'BASE 2026'!AG$2:AG$22,0),MATCH(C43,'BASE 2026'!AH$1:BB$1,0))),INDEX('BASE 2026'!AH$2:BB$22,MATCH(H$7,'BASE 2026'!AG$2:AG$22,0),MATCH(G43,'BASE 2026'!AH$1:BB$1,0)))),0)</f>
        <v>0</v>
      </c>
      <c r="S43" s="17">
        <f t="shared" si="3"/>
        <v>0</v>
      </c>
      <c r="T43" s="107">
        <f>IF(AND(G43&lt;&gt;$H$7,COUNTIF('BASE 2026'!AG$2:AG$22,G43)&gt;0),$I$5,S43*2)</f>
        <v>0</v>
      </c>
      <c r="U43" s="104">
        <f t="shared" si="4"/>
        <v>0</v>
      </c>
      <c r="V43" s="59"/>
      <c r="W43" s="64"/>
      <c r="X43" s="67"/>
      <c r="Y43" s="67"/>
      <c r="Z43" s="62"/>
      <c r="AA43" s="62"/>
      <c r="AB43" s="65"/>
      <c r="AC43" s="62"/>
      <c r="AD43" s="62"/>
      <c r="AE43" s="62"/>
      <c r="AF43" s="68" t="str">
        <f t="shared" si="0"/>
        <v/>
      </c>
      <c r="AG43" s="64"/>
      <c r="AH43" s="62"/>
      <c r="AI43" s="69"/>
      <c r="AJ43" s="98"/>
      <c r="AK43" s="69"/>
      <c r="AL43" s="69"/>
      <c r="AM43" s="63"/>
      <c r="AN43" s="70"/>
      <c r="AO43" s="20" t="str">
        <f t="shared" si="1"/>
        <v>0 XPF</v>
      </c>
      <c r="AP43" s="64"/>
      <c r="AQ43" s="65"/>
      <c r="AR43" s="65"/>
      <c r="AS43" s="62"/>
      <c r="AT43" s="62"/>
      <c r="AU43" s="67"/>
      <c r="AV43" s="62"/>
      <c r="AW43" s="62"/>
      <c r="AX43" s="62"/>
      <c r="AY43" s="71"/>
      <c r="AZ43" s="93">
        <f t="shared" si="5"/>
        <v>0</v>
      </c>
      <c r="BA43" s="17">
        <f t="shared" si="6"/>
        <v>0</v>
      </c>
      <c r="BB43" s="20">
        <f t="shared" si="7"/>
        <v>0</v>
      </c>
      <c r="BC43" s="25"/>
      <c r="BD43" s="25"/>
      <c r="BE43" s="25"/>
      <c r="BF43" s="25"/>
      <c r="BG43" s="25"/>
      <c r="BH43" s="25"/>
      <c r="BI43" s="25"/>
      <c r="BJ43" s="25"/>
      <c r="BK43" s="25"/>
      <c r="BL43" s="25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  <c r="BZ43" s="25"/>
      <c r="CA43" s="25"/>
      <c r="CB43" s="25"/>
      <c r="CC43" s="25"/>
      <c r="CD43" s="25"/>
      <c r="CE43" s="25"/>
      <c r="CF43" s="25"/>
      <c r="CG43" s="25"/>
      <c r="CH43" s="25"/>
      <c r="CI43" s="25"/>
      <c r="CJ43" s="25"/>
      <c r="CK43" s="25"/>
      <c r="CL43" s="25"/>
      <c r="CM43" s="25"/>
      <c r="CN43" s="25"/>
      <c r="CO43" s="25"/>
      <c r="CP43" s="25"/>
      <c r="CQ43" s="25"/>
      <c r="CR43" s="25"/>
      <c r="CS43" s="25"/>
      <c r="CT43" s="25"/>
      <c r="CU43" s="25"/>
      <c r="CV43" s="25"/>
      <c r="CW43" s="25"/>
      <c r="CX43" s="25"/>
      <c r="CY43" s="25"/>
      <c r="CZ43" s="25"/>
      <c r="DA43" s="25"/>
      <c r="DB43" s="25"/>
      <c r="DC43" s="25"/>
      <c r="DD43" s="25"/>
      <c r="DE43" s="25"/>
      <c r="DF43" s="25"/>
      <c r="DG43" s="25"/>
      <c r="DH43" s="25"/>
      <c r="DI43" s="25"/>
      <c r="DJ43" s="25"/>
      <c r="DK43" s="25"/>
      <c r="DL43" s="25"/>
      <c r="DM43" s="25"/>
    </row>
    <row r="44" spans="1:117" ht="30" customHeight="1" x14ac:dyDescent="0.2">
      <c r="A44" s="59">
        <f t="shared" si="2"/>
        <v>33</v>
      </c>
      <c r="B44" s="60"/>
      <c r="C44" s="61"/>
      <c r="D44" s="62"/>
      <c r="E44" s="62"/>
      <c r="F44" s="62"/>
      <c r="G44" s="63"/>
      <c r="H44" s="64"/>
      <c r="I44" s="65"/>
      <c r="J44" s="65"/>
      <c r="K44" s="62"/>
      <c r="L44" s="62"/>
      <c r="M44" s="67"/>
      <c r="N44" s="62"/>
      <c r="O44" s="62"/>
      <c r="P44" s="62"/>
      <c r="Q44" s="68"/>
      <c r="R44" s="16">
        <f>IFERROR(IF(ISBLANK(C44),(INDEX('BASE 2026'!AH$2:BB$22,MATCH(H$7,'BASE 2026'!AG$2:AG$22,0),MATCH(G44,'BASE 2026'!AH$1:BB$1,0))),MIN((INDEX('BASE 2026'!AH$2:BB$22,MATCH(H$7,'BASE 2026'!AG$2:AG$22,0),MATCH(C44,'BASE 2026'!AH$1:BB$1,0))),INDEX('BASE 2026'!AH$2:BB$22,MATCH(H$7,'BASE 2026'!AG$2:AG$22,0),MATCH(G44,'BASE 2026'!AH$1:BB$1,0)))),0)</f>
        <v>0</v>
      </c>
      <c r="S44" s="17">
        <f t="shared" si="3"/>
        <v>0</v>
      </c>
      <c r="T44" s="107">
        <f>IF(AND(G44&lt;&gt;$H$7,COUNTIF('BASE 2026'!AG$2:AG$22,G44)&gt;0),$I$5,S44*2)</f>
        <v>0</v>
      </c>
      <c r="U44" s="104">
        <f t="shared" si="4"/>
        <v>0</v>
      </c>
      <c r="V44" s="59"/>
      <c r="W44" s="64"/>
      <c r="X44" s="67"/>
      <c r="Y44" s="67"/>
      <c r="Z44" s="62"/>
      <c r="AA44" s="62"/>
      <c r="AB44" s="65"/>
      <c r="AC44" s="62"/>
      <c r="AD44" s="62"/>
      <c r="AE44" s="62"/>
      <c r="AF44" s="68" t="str">
        <f t="shared" si="0"/>
        <v/>
      </c>
      <c r="AG44" s="64"/>
      <c r="AH44" s="62"/>
      <c r="AI44" s="69"/>
      <c r="AJ44" s="98"/>
      <c r="AK44" s="69"/>
      <c r="AL44" s="69"/>
      <c r="AM44" s="63"/>
      <c r="AN44" s="70"/>
      <c r="AO44" s="20" t="str">
        <f t="shared" si="1"/>
        <v>0 XPF</v>
      </c>
      <c r="AP44" s="64"/>
      <c r="AQ44" s="65"/>
      <c r="AR44" s="65"/>
      <c r="AS44" s="62"/>
      <c r="AT44" s="62"/>
      <c r="AU44" s="67"/>
      <c r="AV44" s="62"/>
      <c r="AW44" s="62"/>
      <c r="AX44" s="62"/>
      <c r="AY44" s="71"/>
      <c r="AZ44" s="93">
        <f t="shared" si="5"/>
        <v>0</v>
      </c>
      <c r="BA44" s="17">
        <f t="shared" si="6"/>
        <v>0</v>
      </c>
      <c r="BB44" s="20">
        <f t="shared" si="7"/>
        <v>0</v>
      </c>
      <c r="BC44" s="25"/>
      <c r="BD44" s="25"/>
      <c r="BE44" s="25"/>
      <c r="BF44" s="25"/>
      <c r="BG44" s="25"/>
      <c r="BH44" s="25"/>
      <c r="BI44" s="25"/>
      <c r="BJ44" s="25"/>
      <c r="BK44" s="25"/>
      <c r="BL44" s="25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  <c r="BZ44" s="25"/>
      <c r="CA44" s="25"/>
      <c r="CB44" s="25"/>
      <c r="CC44" s="25"/>
      <c r="CD44" s="25"/>
      <c r="CE44" s="25"/>
      <c r="CF44" s="25"/>
      <c r="CG44" s="25"/>
      <c r="CH44" s="25"/>
      <c r="CI44" s="25"/>
      <c r="CJ44" s="25"/>
      <c r="CK44" s="25"/>
      <c r="CL44" s="25"/>
      <c r="CM44" s="25"/>
      <c r="CN44" s="25"/>
      <c r="CO44" s="25"/>
      <c r="CP44" s="25"/>
      <c r="CQ44" s="25"/>
      <c r="CR44" s="25"/>
      <c r="CS44" s="25"/>
      <c r="CT44" s="25"/>
      <c r="CU44" s="25"/>
      <c r="CV44" s="25"/>
      <c r="CW44" s="25"/>
      <c r="CX44" s="25"/>
      <c r="CY44" s="25"/>
      <c r="CZ44" s="25"/>
      <c r="DA44" s="25"/>
      <c r="DB44" s="25"/>
      <c r="DC44" s="25"/>
      <c r="DD44" s="25"/>
      <c r="DE44" s="25"/>
      <c r="DF44" s="25"/>
      <c r="DG44" s="25"/>
      <c r="DH44" s="25"/>
      <c r="DI44" s="25"/>
      <c r="DJ44" s="25"/>
      <c r="DK44" s="25"/>
      <c r="DL44" s="25"/>
      <c r="DM44" s="25"/>
    </row>
    <row r="45" spans="1:117" ht="30" customHeight="1" x14ac:dyDescent="0.2">
      <c r="A45" s="59">
        <f t="shared" si="2"/>
        <v>34</v>
      </c>
      <c r="B45" s="60"/>
      <c r="C45" s="61"/>
      <c r="D45" s="62"/>
      <c r="E45" s="62"/>
      <c r="F45" s="62"/>
      <c r="G45" s="63"/>
      <c r="H45" s="64"/>
      <c r="I45" s="65"/>
      <c r="J45" s="65"/>
      <c r="K45" s="62"/>
      <c r="L45" s="62"/>
      <c r="M45" s="67"/>
      <c r="N45" s="62"/>
      <c r="O45" s="62"/>
      <c r="P45" s="62"/>
      <c r="Q45" s="68"/>
      <c r="R45" s="16">
        <f>IFERROR(IF(ISBLANK(C45),(INDEX('BASE 2026'!AH$2:BB$22,MATCH(H$7,'BASE 2026'!AG$2:AG$22,0),MATCH(G45,'BASE 2026'!AH$1:BB$1,0))),MIN((INDEX('BASE 2026'!AH$2:BB$22,MATCH(H$7,'BASE 2026'!AG$2:AG$22,0),MATCH(C45,'BASE 2026'!AH$1:BB$1,0))),INDEX('BASE 2026'!AH$2:BB$22,MATCH(H$7,'BASE 2026'!AG$2:AG$22,0),MATCH(G45,'BASE 2026'!AH$1:BB$1,0)))),0)</f>
        <v>0</v>
      </c>
      <c r="S45" s="17">
        <f t="shared" si="3"/>
        <v>0</v>
      </c>
      <c r="T45" s="107">
        <f>IF(AND(G45&lt;&gt;$H$7,COUNTIF('BASE 2026'!AG$2:AG$22,G45)&gt;0),$I$5,S45*2)</f>
        <v>0</v>
      </c>
      <c r="U45" s="104">
        <f t="shared" si="4"/>
        <v>0</v>
      </c>
      <c r="V45" s="59"/>
      <c r="W45" s="64"/>
      <c r="X45" s="67"/>
      <c r="Y45" s="67"/>
      <c r="Z45" s="62"/>
      <c r="AA45" s="62"/>
      <c r="AB45" s="65"/>
      <c r="AC45" s="62"/>
      <c r="AD45" s="62"/>
      <c r="AE45" s="62"/>
      <c r="AF45" s="68" t="str">
        <f t="shared" si="0"/>
        <v/>
      </c>
      <c r="AG45" s="64"/>
      <c r="AH45" s="62"/>
      <c r="AI45" s="69"/>
      <c r="AJ45" s="98"/>
      <c r="AK45" s="69"/>
      <c r="AL45" s="69"/>
      <c r="AM45" s="63"/>
      <c r="AN45" s="70"/>
      <c r="AO45" s="20" t="str">
        <f t="shared" si="1"/>
        <v>0 XPF</v>
      </c>
      <c r="AP45" s="64"/>
      <c r="AQ45" s="65"/>
      <c r="AR45" s="65"/>
      <c r="AS45" s="62"/>
      <c r="AT45" s="62"/>
      <c r="AU45" s="67"/>
      <c r="AV45" s="62"/>
      <c r="AW45" s="62"/>
      <c r="AX45" s="62"/>
      <c r="AY45" s="71"/>
      <c r="AZ45" s="93">
        <f t="shared" si="5"/>
        <v>0</v>
      </c>
      <c r="BA45" s="17">
        <f t="shared" si="6"/>
        <v>0</v>
      </c>
      <c r="BB45" s="20">
        <f t="shared" si="7"/>
        <v>0</v>
      </c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  <c r="BZ45" s="25"/>
      <c r="CA45" s="25"/>
      <c r="CB45" s="25"/>
      <c r="CC45" s="25"/>
      <c r="CD45" s="25"/>
      <c r="CE45" s="25"/>
      <c r="CF45" s="25"/>
      <c r="CG45" s="25"/>
      <c r="CH45" s="25"/>
      <c r="CI45" s="25"/>
      <c r="CJ45" s="25"/>
      <c r="CK45" s="25"/>
      <c r="CL45" s="25"/>
      <c r="CM45" s="25"/>
      <c r="CN45" s="25"/>
      <c r="CO45" s="25"/>
      <c r="CP45" s="25"/>
      <c r="CQ45" s="25"/>
      <c r="CR45" s="25"/>
      <c r="CS45" s="25"/>
      <c r="CT45" s="25"/>
      <c r="CU45" s="25"/>
      <c r="CV45" s="25"/>
      <c r="CW45" s="25"/>
      <c r="CX45" s="25"/>
      <c r="CY45" s="25"/>
      <c r="CZ45" s="25"/>
      <c r="DA45" s="25"/>
      <c r="DB45" s="25"/>
      <c r="DC45" s="25"/>
      <c r="DD45" s="25"/>
      <c r="DE45" s="25"/>
      <c r="DF45" s="25"/>
      <c r="DG45" s="25"/>
      <c r="DH45" s="25"/>
      <c r="DI45" s="25"/>
      <c r="DJ45" s="25"/>
      <c r="DK45" s="25"/>
      <c r="DL45" s="25"/>
      <c r="DM45" s="25"/>
    </row>
    <row r="46" spans="1:117" ht="30" customHeight="1" x14ac:dyDescent="0.2">
      <c r="A46" s="59">
        <f t="shared" si="2"/>
        <v>35</v>
      </c>
      <c r="B46" s="60"/>
      <c r="C46" s="61"/>
      <c r="D46" s="62"/>
      <c r="E46" s="62"/>
      <c r="F46" s="62"/>
      <c r="G46" s="63"/>
      <c r="H46" s="64"/>
      <c r="I46" s="65"/>
      <c r="J46" s="65"/>
      <c r="K46" s="62"/>
      <c r="L46" s="62"/>
      <c r="M46" s="67"/>
      <c r="N46" s="62"/>
      <c r="O46" s="62"/>
      <c r="P46" s="62"/>
      <c r="Q46" s="68"/>
      <c r="R46" s="16">
        <f>IFERROR(IF(ISBLANK(C46),(INDEX('BASE 2026'!AH$2:BB$22,MATCH(H$7,'BASE 2026'!AG$2:AG$22,0),MATCH(G46,'BASE 2026'!AH$1:BB$1,0))),MIN((INDEX('BASE 2026'!AH$2:BB$22,MATCH(H$7,'BASE 2026'!AG$2:AG$22,0),MATCH(C46,'BASE 2026'!AH$1:BB$1,0))),INDEX('BASE 2026'!AH$2:BB$22,MATCH(H$7,'BASE 2026'!AG$2:AG$22,0),MATCH(G46,'BASE 2026'!AH$1:BB$1,0)))),0)</f>
        <v>0</v>
      </c>
      <c r="S46" s="17">
        <f t="shared" si="3"/>
        <v>0</v>
      </c>
      <c r="T46" s="107">
        <f>IF(AND(G46&lt;&gt;$H$7,COUNTIF('BASE 2026'!AG$2:AG$22,G46)&gt;0),$I$5,S46*2)</f>
        <v>0</v>
      </c>
      <c r="U46" s="104">
        <f t="shared" si="4"/>
        <v>0</v>
      </c>
      <c r="V46" s="59"/>
      <c r="W46" s="64"/>
      <c r="X46" s="67"/>
      <c r="Y46" s="67"/>
      <c r="Z46" s="62"/>
      <c r="AA46" s="62"/>
      <c r="AB46" s="65"/>
      <c r="AC46" s="62"/>
      <c r="AD46" s="62"/>
      <c r="AE46" s="62"/>
      <c r="AF46" s="68" t="str">
        <f t="shared" si="0"/>
        <v/>
      </c>
      <c r="AG46" s="64"/>
      <c r="AH46" s="62"/>
      <c r="AI46" s="69"/>
      <c r="AJ46" s="98"/>
      <c r="AK46" s="69"/>
      <c r="AL46" s="69"/>
      <c r="AM46" s="63"/>
      <c r="AN46" s="70"/>
      <c r="AO46" s="20" t="str">
        <f t="shared" si="1"/>
        <v>0 XPF</v>
      </c>
      <c r="AP46" s="64"/>
      <c r="AQ46" s="65"/>
      <c r="AR46" s="65"/>
      <c r="AS46" s="62"/>
      <c r="AT46" s="62"/>
      <c r="AU46" s="67"/>
      <c r="AV46" s="62"/>
      <c r="AW46" s="62"/>
      <c r="AX46" s="62"/>
      <c r="AY46" s="71"/>
      <c r="AZ46" s="93">
        <f t="shared" si="5"/>
        <v>0</v>
      </c>
      <c r="BA46" s="17">
        <f t="shared" si="6"/>
        <v>0</v>
      </c>
      <c r="BB46" s="20">
        <f t="shared" si="7"/>
        <v>0</v>
      </c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25"/>
      <c r="CA46" s="25"/>
      <c r="CB46" s="25"/>
      <c r="CC46" s="25"/>
      <c r="CD46" s="25"/>
      <c r="CE46" s="25"/>
      <c r="CF46" s="25"/>
      <c r="CG46" s="25"/>
      <c r="CH46" s="25"/>
      <c r="CI46" s="25"/>
      <c r="CJ46" s="25"/>
      <c r="CK46" s="25"/>
      <c r="CL46" s="25"/>
      <c r="CM46" s="25"/>
      <c r="CN46" s="25"/>
      <c r="CO46" s="25"/>
      <c r="CP46" s="25"/>
      <c r="CQ46" s="25"/>
      <c r="CR46" s="25"/>
      <c r="CS46" s="25"/>
      <c r="CT46" s="25"/>
      <c r="CU46" s="25"/>
      <c r="CV46" s="25"/>
      <c r="CW46" s="25"/>
      <c r="CX46" s="25"/>
      <c r="CY46" s="25"/>
      <c r="CZ46" s="25"/>
      <c r="DA46" s="25"/>
      <c r="DB46" s="25"/>
      <c r="DC46" s="25"/>
      <c r="DD46" s="25"/>
      <c r="DE46" s="25"/>
      <c r="DF46" s="25"/>
      <c r="DG46" s="25"/>
      <c r="DH46" s="25"/>
      <c r="DI46" s="25"/>
      <c r="DJ46" s="25"/>
      <c r="DK46" s="25"/>
      <c r="DL46" s="25"/>
      <c r="DM46" s="25"/>
    </row>
    <row r="47" spans="1:117" ht="30" customHeight="1" x14ac:dyDescent="0.2">
      <c r="A47" s="59">
        <f t="shared" si="2"/>
        <v>36</v>
      </c>
      <c r="B47" s="60"/>
      <c r="C47" s="61"/>
      <c r="D47" s="62"/>
      <c r="E47" s="62"/>
      <c r="F47" s="62"/>
      <c r="G47" s="63"/>
      <c r="H47" s="64"/>
      <c r="I47" s="65"/>
      <c r="J47" s="65"/>
      <c r="K47" s="62"/>
      <c r="L47" s="62"/>
      <c r="M47" s="67"/>
      <c r="N47" s="62"/>
      <c r="O47" s="62"/>
      <c r="P47" s="62"/>
      <c r="Q47" s="68"/>
      <c r="R47" s="16">
        <f>IFERROR(IF(ISBLANK(C47),(INDEX('BASE 2026'!AH$2:BB$22,MATCH(H$7,'BASE 2026'!AG$2:AG$22,0),MATCH(G47,'BASE 2026'!AH$1:BB$1,0))),MIN((INDEX('BASE 2026'!AH$2:BB$22,MATCH(H$7,'BASE 2026'!AG$2:AG$22,0),MATCH(C47,'BASE 2026'!AH$1:BB$1,0))),INDEX('BASE 2026'!AH$2:BB$22,MATCH(H$7,'BASE 2026'!AG$2:AG$22,0),MATCH(G47,'BASE 2026'!AH$1:BB$1,0)))),0)</f>
        <v>0</v>
      </c>
      <c r="S47" s="17">
        <f t="shared" si="3"/>
        <v>0</v>
      </c>
      <c r="T47" s="107">
        <f>IF(AND(G47&lt;&gt;$H$7,COUNTIF('BASE 2026'!AG$2:AG$22,G47)&gt;0),$I$5,S47*2)</f>
        <v>0</v>
      </c>
      <c r="U47" s="104">
        <f t="shared" si="4"/>
        <v>0</v>
      </c>
      <c r="V47" s="59"/>
      <c r="W47" s="64"/>
      <c r="X47" s="67"/>
      <c r="Y47" s="67"/>
      <c r="Z47" s="62"/>
      <c r="AA47" s="62"/>
      <c r="AB47" s="65"/>
      <c r="AC47" s="62"/>
      <c r="AD47" s="62"/>
      <c r="AE47" s="62"/>
      <c r="AF47" s="68" t="str">
        <f t="shared" si="0"/>
        <v/>
      </c>
      <c r="AG47" s="64"/>
      <c r="AH47" s="62"/>
      <c r="AI47" s="69"/>
      <c r="AJ47" s="98"/>
      <c r="AK47" s="69"/>
      <c r="AL47" s="69"/>
      <c r="AM47" s="63"/>
      <c r="AN47" s="70"/>
      <c r="AO47" s="20" t="str">
        <f t="shared" si="1"/>
        <v>0 XPF</v>
      </c>
      <c r="AP47" s="64"/>
      <c r="AQ47" s="65"/>
      <c r="AR47" s="65"/>
      <c r="AS47" s="62"/>
      <c r="AT47" s="62"/>
      <c r="AU47" s="67"/>
      <c r="AV47" s="62"/>
      <c r="AW47" s="62"/>
      <c r="AX47" s="62"/>
      <c r="AY47" s="71"/>
      <c r="AZ47" s="93">
        <f t="shared" si="5"/>
        <v>0</v>
      </c>
      <c r="BA47" s="17">
        <f t="shared" si="6"/>
        <v>0</v>
      </c>
      <c r="BB47" s="20">
        <f t="shared" si="7"/>
        <v>0</v>
      </c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  <c r="CI47" s="25"/>
      <c r="CJ47" s="25"/>
      <c r="CK47" s="25"/>
      <c r="CL47" s="25"/>
      <c r="CM47" s="25"/>
      <c r="CN47" s="25"/>
      <c r="CO47" s="25"/>
      <c r="CP47" s="25"/>
      <c r="CQ47" s="25"/>
      <c r="CR47" s="25"/>
      <c r="CS47" s="25"/>
      <c r="CT47" s="25"/>
      <c r="CU47" s="25"/>
      <c r="CV47" s="25"/>
      <c r="CW47" s="25"/>
      <c r="CX47" s="25"/>
      <c r="CY47" s="25"/>
      <c r="CZ47" s="25"/>
      <c r="DA47" s="25"/>
      <c r="DB47" s="25"/>
      <c r="DC47" s="25"/>
      <c r="DD47" s="25"/>
      <c r="DE47" s="25"/>
      <c r="DF47" s="25"/>
      <c r="DG47" s="25"/>
      <c r="DH47" s="25"/>
      <c r="DI47" s="25"/>
      <c r="DJ47" s="25"/>
      <c r="DK47" s="25"/>
      <c r="DL47" s="25"/>
      <c r="DM47" s="25"/>
    </row>
    <row r="48" spans="1:117" ht="30" customHeight="1" x14ac:dyDescent="0.2">
      <c r="A48" s="59">
        <f t="shared" si="2"/>
        <v>37</v>
      </c>
      <c r="B48" s="60"/>
      <c r="C48" s="61"/>
      <c r="D48" s="62"/>
      <c r="E48" s="62"/>
      <c r="F48" s="62"/>
      <c r="G48" s="63"/>
      <c r="H48" s="64"/>
      <c r="I48" s="65"/>
      <c r="J48" s="65"/>
      <c r="K48" s="62"/>
      <c r="L48" s="62"/>
      <c r="M48" s="67"/>
      <c r="N48" s="62"/>
      <c r="O48" s="62"/>
      <c r="P48" s="62"/>
      <c r="Q48" s="68"/>
      <c r="R48" s="16">
        <f>IFERROR(IF(ISBLANK(C48),(INDEX('BASE 2026'!AH$2:BB$22,MATCH(H$7,'BASE 2026'!AG$2:AG$22,0),MATCH(G48,'BASE 2026'!AH$1:BB$1,0))),MIN((INDEX('BASE 2026'!AH$2:BB$22,MATCH(H$7,'BASE 2026'!AG$2:AG$22,0),MATCH(C48,'BASE 2026'!AH$1:BB$1,0))),INDEX('BASE 2026'!AH$2:BB$22,MATCH(H$7,'BASE 2026'!AG$2:AG$22,0),MATCH(G48,'BASE 2026'!AH$1:BB$1,0)))),0)</f>
        <v>0</v>
      </c>
      <c r="S48" s="17">
        <f t="shared" si="3"/>
        <v>0</v>
      </c>
      <c r="T48" s="107">
        <f>IF(AND(G48&lt;&gt;$H$7,COUNTIF('BASE 2026'!AG$2:AG$22,G48)&gt;0),$I$5,S48*2)</f>
        <v>0</v>
      </c>
      <c r="U48" s="104">
        <f t="shared" si="4"/>
        <v>0</v>
      </c>
      <c r="V48" s="59"/>
      <c r="W48" s="64"/>
      <c r="X48" s="67"/>
      <c r="Y48" s="67"/>
      <c r="Z48" s="62"/>
      <c r="AA48" s="62"/>
      <c r="AB48" s="65"/>
      <c r="AC48" s="62"/>
      <c r="AD48" s="62"/>
      <c r="AE48" s="62"/>
      <c r="AF48" s="68" t="str">
        <f t="shared" si="0"/>
        <v/>
      </c>
      <c r="AG48" s="64"/>
      <c r="AH48" s="62"/>
      <c r="AI48" s="69"/>
      <c r="AJ48" s="98"/>
      <c r="AK48" s="69"/>
      <c r="AL48" s="69"/>
      <c r="AM48" s="63"/>
      <c r="AN48" s="70"/>
      <c r="AO48" s="20" t="str">
        <f t="shared" si="1"/>
        <v>0 XPF</v>
      </c>
      <c r="AP48" s="64"/>
      <c r="AQ48" s="65"/>
      <c r="AR48" s="65"/>
      <c r="AS48" s="62"/>
      <c r="AT48" s="62"/>
      <c r="AU48" s="67"/>
      <c r="AV48" s="62"/>
      <c r="AW48" s="62"/>
      <c r="AX48" s="62"/>
      <c r="AY48" s="71"/>
      <c r="AZ48" s="93">
        <f t="shared" si="5"/>
        <v>0</v>
      </c>
      <c r="BA48" s="17">
        <f t="shared" si="6"/>
        <v>0</v>
      </c>
      <c r="BB48" s="20">
        <f t="shared" si="7"/>
        <v>0</v>
      </c>
      <c r="BC48" s="25"/>
      <c r="BD48" s="25"/>
      <c r="BE48" s="25"/>
      <c r="BF48" s="25"/>
      <c r="BG48" s="25"/>
      <c r="BH48" s="25"/>
      <c r="BI48" s="25"/>
      <c r="BJ48" s="25"/>
      <c r="BK48" s="25"/>
      <c r="BL48" s="25"/>
      <c r="BM48" s="25"/>
      <c r="BN48" s="25"/>
      <c r="BO48" s="25"/>
      <c r="BP48" s="25"/>
      <c r="BQ48" s="25"/>
      <c r="BR48" s="25"/>
      <c r="BS48" s="25"/>
      <c r="BT48" s="25"/>
      <c r="BU48" s="25"/>
      <c r="BV48" s="25"/>
      <c r="BW48" s="25"/>
      <c r="BX48" s="25"/>
      <c r="BY48" s="25"/>
      <c r="BZ48" s="25"/>
      <c r="CA48" s="25"/>
      <c r="CB48" s="25"/>
      <c r="CC48" s="25"/>
      <c r="CD48" s="25"/>
      <c r="CE48" s="25"/>
      <c r="CF48" s="25"/>
      <c r="CG48" s="25"/>
      <c r="CH48" s="25"/>
      <c r="CI48" s="25"/>
      <c r="CJ48" s="25"/>
      <c r="CK48" s="25"/>
      <c r="CL48" s="25"/>
      <c r="CM48" s="25"/>
      <c r="CN48" s="25"/>
      <c r="CO48" s="25"/>
      <c r="CP48" s="25"/>
      <c r="CQ48" s="25"/>
      <c r="CR48" s="25"/>
      <c r="CS48" s="25"/>
      <c r="CT48" s="25"/>
      <c r="CU48" s="25"/>
      <c r="CV48" s="25"/>
      <c r="CW48" s="25"/>
      <c r="CX48" s="25"/>
      <c r="CY48" s="25"/>
      <c r="CZ48" s="25"/>
      <c r="DA48" s="25"/>
      <c r="DB48" s="25"/>
      <c r="DC48" s="25"/>
      <c r="DD48" s="25"/>
      <c r="DE48" s="25"/>
      <c r="DF48" s="25"/>
      <c r="DG48" s="25"/>
      <c r="DH48" s="25"/>
      <c r="DI48" s="25"/>
      <c r="DJ48" s="25"/>
      <c r="DK48" s="25"/>
      <c r="DL48" s="25"/>
      <c r="DM48" s="25"/>
    </row>
    <row r="49" spans="1:117" ht="30" customHeight="1" x14ac:dyDescent="0.2">
      <c r="A49" s="59">
        <f t="shared" si="2"/>
        <v>38</v>
      </c>
      <c r="B49" s="60"/>
      <c r="C49" s="61"/>
      <c r="D49" s="62"/>
      <c r="E49" s="62"/>
      <c r="F49" s="62"/>
      <c r="G49" s="63"/>
      <c r="H49" s="64"/>
      <c r="I49" s="65"/>
      <c r="J49" s="65"/>
      <c r="K49" s="62"/>
      <c r="L49" s="62"/>
      <c r="M49" s="67"/>
      <c r="N49" s="62"/>
      <c r="O49" s="62"/>
      <c r="P49" s="62"/>
      <c r="Q49" s="68"/>
      <c r="R49" s="16">
        <f>IFERROR(IF(ISBLANK(C49),(INDEX('BASE 2026'!AH$2:BB$22,MATCH(H$7,'BASE 2026'!AG$2:AG$22,0),MATCH(G49,'BASE 2026'!AH$1:BB$1,0))),MIN((INDEX('BASE 2026'!AH$2:BB$22,MATCH(H$7,'BASE 2026'!AG$2:AG$22,0),MATCH(C49,'BASE 2026'!AH$1:BB$1,0))),INDEX('BASE 2026'!AH$2:BB$22,MATCH(H$7,'BASE 2026'!AG$2:AG$22,0),MATCH(G49,'BASE 2026'!AH$1:BB$1,0)))),0)</f>
        <v>0</v>
      </c>
      <c r="S49" s="17">
        <f t="shared" si="3"/>
        <v>0</v>
      </c>
      <c r="T49" s="107">
        <f>IF(AND(G49&lt;&gt;$H$7,COUNTIF('BASE 2026'!AG$2:AG$22,G49)&gt;0),$I$5,S49*2)</f>
        <v>0</v>
      </c>
      <c r="U49" s="104">
        <f t="shared" si="4"/>
        <v>0</v>
      </c>
      <c r="V49" s="59"/>
      <c r="W49" s="64"/>
      <c r="X49" s="67"/>
      <c r="Y49" s="67"/>
      <c r="Z49" s="62"/>
      <c r="AA49" s="62"/>
      <c r="AB49" s="65"/>
      <c r="AC49" s="62"/>
      <c r="AD49" s="62"/>
      <c r="AE49" s="62"/>
      <c r="AF49" s="68" t="str">
        <f t="shared" si="0"/>
        <v/>
      </c>
      <c r="AG49" s="64"/>
      <c r="AH49" s="62"/>
      <c r="AI49" s="69"/>
      <c r="AJ49" s="98"/>
      <c r="AK49" s="69"/>
      <c r="AL49" s="69"/>
      <c r="AM49" s="63"/>
      <c r="AN49" s="70"/>
      <c r="AO49" s="20" t="str">
        <f t="shared" si="1"/>
        <v>0 XPF</v>
      </c>
      <c r="AP49" s="64"/>
      <c r="AQ49" s="65"/>
      <c r="AR49" s="65"/>
      <c r="AS49" s="62"/>
      <c r="AT49" s="62"/>
      <c r="AU49" s="67"/>
      <c r="AV49" s="62"/>
      <c r="AW49" s="62"/>
      <c r="AX49" s="62"/>
      <c r="AY49" s="71"/>
      <c r="AZ49" s="93">
        <f t="shared" si="5"/>
        <v>0</v>
      </c>
      <c r="BA49" s="17">
        <f t="shared" si="6"/>
        <v>0</v>
      </c>
      <c r="BB49" s="20">
        <f t="shared" si="7"/>
        <v>0</v>
      </c>
      <c r="BC49" s="25"/>
      <c r="BD49" s="25"/>
      <c r="BE49" s="25"/>
      <c r="BF49" s="25"/>
      <c r="BG49" s="25"/>
      <c r="BH49" s="25"/>
      <c r="BI49" s="25"/>
      <c r="BJ49" s="25"/>
      <c r="BK49" s="25"/>
      <c r="BL49" s="25"/>
      <c r="BM49" s="25"/>
      <c r="BN49" s="25"/>
      <c r="BO49" s="25"/>
      <c r="BP49" s="25"/>
      <c r="BQ49" s="25"/>
      <c r="BR49" s="25"/>
      <c r="BS49" s="25"/>
      <c r="BT49" s="25"/>
      <c r="BU49" s="25"/>
      <c r="BV49" s="25"/>
      <c r="BW49" s="25"/>
      <c r="BX49" s="25"/>
      <c r="BY49" s="25"/>
      <c r="BZ49" s="25"/>
      <c r="CA49" s="25"/>
      <c r="CB49" s="25"/>
      <c r="CC49" s="25"/>
      <c r="CD49" s="25"/>
      <c r="CE49" s="25"/>
      <c r="CF49" s="25"/>
      <c r="CG49" s="25"/>
      <c r="CH49" s="25"/>
      <c r="CI49" s="25"/>
      <c r="CJ49" s="25"/>
      <c r="CK49" s="25"/>
      <c r="CL49" s="25"/>
      <c r="CM49" s="25"/>
      <c r="CN49" s="25"/>
      <c r="CO49" s="25"/>
      <c r="CP49" s="25"/>
      <c r="CQ49" s="25"/>
      <c r="CR49" s="25"/>
      <c r="CS49" s="25"/>
      <c r="CT49" s="25"/>
      <c r="CU49" s="25"/>
      <c r="CV49" s="25"/>
      <c r="CW49" s="25"/>
      <c r="CX49" s="25"/>
      <c r="CY49" s="25"/>
      <c r="CZ49" s="25"/>
      <c r="DA49" s="25"/>
      <c r="DB49" s="25"/>
      <c r="DC49" s="25"/>
      <c r="DD49" s="25"/>
      <c r="DE49" s="25"/>
      <c r="DF49" s="25"/>
      <c r="DG49" s="25"/>
      <c r="DH49" s="25"/>
      <c r="DI49" s="25"/>
      <c r="DJ49" s="25"/>
      <c r="DK49" s="25"/>
      <c r="DL49" s="25"/>
      <c r="DM49" s="25"/>
    </row>
    <row r="50" spans="1:117" ht="30" customHeight="1" x14ac:dyDescent="0.2">
      <c r="A50" s="59">
        <f t="shared" si="2"/>
        <v>39</v>
      </c>
      <c r="B50" s="60"/>
      <c r="C50" s="61"/>
      <c r="D50" s="62"/>
      <c r="E50" s="62"/>
      <c r="F50" s="62"/>
      <c r="G50" s="63"/>
      <c r="H50" s="64"/>
      <c r="I50" s="65"/>
      <c r="J50" s="72"/>
      <c r="K50" s="62"/>
      <c r="L50" s="62"/>
      <c r="M50" s="67"/>
      <c r="N50" s="62"/>
      <c r="O50" s="62"/>
      <c r="P50" s="62"/>
      <c r="Q50" s="68"/>
      <c r="R50" s="16">
        <f>IFERROR(IF(ISBLANK(C50),(INDEX('BASE 2026'!AH$2:BB$22,MATCH(H$7,'BASE 2026'!AG$2:AG$22,0),MATCH(G50,'BASE 2026'!AH$1:BB$1,0))),MIN((INDEX('BASE 2026'!AH$2:BB$22,MATCH(H$7,'BASE 2026'!AG$2:AG$22,0),MATCH(C50,'BASE 2026'!AH$1:BB$1,0))),INDEX('BASE 2026'!AH$2:BB$22,MATCH(H$7,'BASE 2026'!AG$2:AG$22,0),MATCH(G50,'BASE 2026'!AH$1:BB$1,0)))),0)</f>
        <v>0</v>
      </c>
      <c r="S50" s="17">
        <f t="shared" si="3"/>
        <v>0</v>
      </c>
      <c r="T50" s="107">
        <f>IF(AND(G50&lt;&gt;$H$7,COUNTIF('BASE 2026'!AG$2:AG$22,G50)&gt;0),$I$5,S50*2)</f>
        <v>0</v>
      </c>
      <c r="U50" s="104">
        <f t="shared" si="4"/>
        <v>0</v>
      </c>
      <c r="V50" s="59"/>
      <c r="W50" s="64"/>
      <c r="X50" s="67"/>
      <c r="Y50" s="67"/>
      <c r="Z50" s="62"/>
      <c r="AA50" s="62"/>
      <c r="AB50" s="65"/>
      <c r="AC50" s="62"/>
      <c r="AD50" s="62"/>
      <c r="AE50" s="62"/>
      <c r="AF50" s="68" t="str">
        <f t="shared" si="0"/>
        <v/>
      </c>
      <c r="AG50" s="64"/>
      <c r="AH50" s="62"/>
      <c r="AI50" s="69"/>
      <c r="AJ50" s="98"/>
      <c r="AK50" s="69"/>
      <c r="AL50" s="69"/>
      <c r="AM50" s="63"/>
      <c r="AN50" s="70"/>
      <c r="AO50" s="20" t="str">
        <f t="shared" si="1"/>
        <v>0 XPF</v>
      </c>
      <c r="AP50" s="64"/>
      <c r="AQ50" s="65"/>
      <c r="AR50" s="65"/>
      <c r="AS50" s="62"/>
      <c r="AT50" s="62"/>
      <c r="AU50" s="67"/>
      <c r="AV50" s="62"/>
      <c r="AW50" s="62"/>
      <c r="AX50" s="62"/>
      <c r="AY50" s="71"/>
      <c r="AZ50" s="93">
        <f t="shared" si="5"/>
        <v>0</v>
      </c>
      <c r="BA50" s="17">
        <f t="shared" si="6"/>
        <v>0</v>
      </c>
      <c r="BB50" s="20">
        <f t="shared" si="7"/>
        <v>0</v>
      </c>
      <c r="BC50" s="25"/>
      <c r="BD50" s="25"/>
      <c r="BE50" s="25"/>
      <c r="BF50" s="25"/>
      <c r="BG50" s="25"/>
      <c r="BH50" s="25"/>
      <c r="BI50" s="25"/>
      <c r="BJ50" s="25"/>
      <c r="BK50" s="25"/>
      <c r="BL50" s="25"/>
      <c r="BM50" s="25"/>
      <c r="BN50" s="25"/>
      <c r="BO50" s="25"/>
      <c r="BP50" s="25"/>
      <c r="BQ50" s="25"/>
      <c r="BR50" s="25"/>
      <c r="BS50" s="25"/>
      <c r="BT50" s="25"/>
      <c r="BU50" s="25"/>
      <c r="BV50" s="25"/>
      <c r="BW50" s="25"/>
      <c r="BX50" s="25"/>
      <c r="BY50" s="25"/>
      <c r="BZ50" s="25"/>
      <c r="CA50" s="25"/>
      <c r="CB50" s="25"/>
      <c r="CC50" s="25"/>
      <c r="CD50" s="25"/>
      <c r="CE50" s="25"/>
      <c r="CF50" s="25"/>
      <c r="CG50" s="25"/>
      <c r="CH50" s="25"/>
      <c r="CI50" s="25"/>
      <c r="CJ50" s="25"/>
      <c r="CK50" s="25"/>
      <c r="CL50" s="25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</row>
    <row r="51" spans="1:117" ht="30" customHeight="1" thickBot="1" x14ac:dyDescent="0.25">
      <c r="A51" s="73">
        <f t="shared" si="2"/>
        <v>40</v>
      </c>
      <c r="B51" s="74"/>
      <c r="C51" s="75"/>
      <c r="D51" s="76"/>
      <c r="E51" s="76"/>
      <c r="F51" s="76"/>
      <c r="G51" s="77"/>
      <c r="H51" s="78"/>
      <c r="I51" s="67"/>
      <c r="J51" s="66"/>
      <c r="K51" s="76"/>
      <c r="L51" s="76"/>
      <c r="M51" s="67"/>
      <c r="N51" s="76"/>
      <c r="O51" s="76"/>
      <c r="P51" s="76"/>
      <c r="Q51" s="79"/>
      <c r="R51" s="108">
        <f>IFERROR(IF(ISBLANK(C51),(INDEX('BASE 2026'!AH$2:BB$22,MATCH(H$7,'BASE 2026'!AG$2:AG$22,0),MATCH(G51,'BASE 2026'!AH$1:BB$1,0))),MIN((INDEX('BASE 2026'!AH$2:BB$22,MATCH(H$7,'BASE 2026'!AG$2:AG$22,0),MATCH(C51,'BASE 2026'!AH$1:BB$1,0))),INDEX('BASE 2026'!AH$2:BB$22,MATCH(H$7,'BASE 2026'!AG$2:AG$22,0),MATCH(G51,'BASE 2026'!AH$1:BB$1,0)))),0)</f>
        <v>0</v>
      </c>
      <c r="S51" s="21">
        <f t="shared" si="3"/>
        <v>0</v>
      </c>
      <c r="T51" s="109">
        <f>IF(AND(G51&lt;&gt;$H$7,COUNTIF('BASE 2026'!AG$2:AG$22,G51)&gt;0),$I$5,S51*2)</f>
        <v>0</v>
      </c>
      <c r="U51" s="110">
        <f t="shared" si="4"/>
        <v>0</v>
      </c>
      <c r="V51" s="73"/>
      <c r="W51" s="78"/>
      <c r="X51" s="80"/>
      <c r="Y51" s="67"/>
      <c r="Z51" s="76"/>
      <c r="AA51" s="76"/>
      <c r="AB51" s="67"/>
      <c r="AC51" s="76"/>
      <c r="AD51" s="76"/>
      <c r="AE51" s="76"/>
      <c r="AF51" s="79" t="str">
        <f t="shared" si="0"/>
        <v/>
      </c>
      <c r="AG51" s="78"/>
      <c r="AH51" s="76"/>
      <c r="AI51" s="81"/>
      <c r="AJ51" s="99"/>
      <c r="AK51" s="81"/>
      <c r="AL51" s="81"/>
      <c r="AM51" s="77"/>
      <c r="AN51" s="82"/>
      <c r="AO51" s="22" t="str">
        <f t="shared" si="1"/>
        <v>0 XPF</v>
      </c>
      <c r="AP51" s="78"/>
      <c r="AQ51" s="67"/>
      <c r="AR51" s="67"/>
      <c r="AS51" s="76"/>
      <c r="AT51" s="76"/>
      <c r="AU51" s="67"/>
      <c r="AV51" s="76"/>
      <c r="AW51" s="76"/>
      <c r="AX51" s="76"/>
      <c r="AY51" s="83"/>
      <c r="AZ51" s="94">
        <f t="shared" si="5"/>
        <v>0</v>
      </c>
      <c r="BA51" s="21">
        <f t="shared" si="6"/>
        <v>0</v>
      </c>
      <c r="BB51" s="22">
        <f t="shared" si="7"/>
        <v>0</v>
      </c>
      <c r="BC51" s="25"/>
      <c r="BD51" s="25"/>
      <c r="BE51" s="25"/>
      <c r="BF51" s="25"/>
      <c r="BG51" s="25"/>
      <c r="BH51" s="25"/>
      <c r="BI51" s="25"/>
      <c r="BJ51" s="25"/>
      <c r="BK51" s="25"/>
      <c r="BL51" s="25"/>
      <c r="BM51" s="25"/>
      <c r="BN51" s="25"/>
      <c r="BO51" s="25"/>
      <c r="BP51" s="25"/>
      <c r="BQ51" s="25"/>
      <c r="BR51" s="25"/>
      <c r="BS51" s="25"/>
      <c r="BT51" s="25"/>
      <c r="BU51" s="25"/>
      <c r="BV51" s="25"/>
      <c r="BW51" s="25"/>
      <c r="BX51" s="25"/>
      <c r="BY51" s="25"/>
      <c r="BZ51" s="25"/>
      <c r="CA51" s="25"/>
      <c r="CB51" s="25"/>
      <c r="CC51" s="25"/>
      <c r="CD51" s="25"/>
      <c r="CE51" s="25"/>
      <c r="CF51" s="25"/>
      <c r="CG51" s="25"/>
      <c r="CH51" s="25"/>
      <c r="CI51" s="25"/>
      <c r="CJ51" s="25"/>
      <c r="CK51" s="25"/>
      <c r="CL51" s="25"/>
      <c r="CM51" s="25"/>
      <c r="CN51" s="25"/>
      <c r="CO51" s="25"/>
      <c r="CP51" s="25"/>
      <c r="CQ51" s="25"/>
      <c r="CR51" s="25"/>
      <c r="CS51" s="25"/>
      <c r="CT51" s="25"/>
      <c r="CU51" s="25"/>
      <c r="CV51" s="25"/>
      <c r="CW51" s="25"/>
      <c r="CX51" s="25"/>
      <c r="CY51" s="25"/>
      <c r="CZ51" s="25"/>
      <c r="DA51" s="25"/>
      <c r="DB51" s="25"/>
      <c r="DC51" s="25"/>
      <c r="DD51" s="25"/>
      <c r="DE51" s="25"/>
      <c r="DF51" s="25"/>
      <c r="DG51" s="25"/>
      <c r="DH51" s="25"/>
      <c r="DI51" s="25"/>
      <c r="DJ51" s="25"/>
      <c r="DK51" s="25"/>
      <c r="DL51" s="25"/>
      <c r="DM51" s="25"/>
    </row>
    <row r="52" spans="1:117" s="25" customFormat="1" ht="26.25" customHeight="1" thickBot="1" x14ac:dyDescent="0.25">
      <c r="A52" s="84"/>
      <c r="B52" s="84"/>
      <c r="C52" s="84"/>
      <c r="D52" s="84"/>
      <c r="E52" s="84"/>
      <c r="F52" s="84"/>
      <c r="G52" s="84"/>
      <c r="H52" s="84"/>
      <c r="I52" s="85"/>
      <c r="J52" s="85"/>
      <c r="K52" s="84"/>
      <c r="L52" s="84"/>
      <c r="M52" s="85"/>
      <c r="N52" s="84"/>
      <c r="O52" s="84"/>
      <c r="P52" s="86" t="s">
        <v>54</v>
      </c>
      <c r="Q52" s="87">
        <f>SUM(Q12:Q51)</f>
        <v>0</v>
      </c>
      <c r="R52" s="84"/>
      <c r="S52" s="84"/>
      <c r="T52" s="86" t="s">
        <v>54</v>
      </c>
      <c r="U52" s="111">
        <f>SUM(U12:U51)</f>
        <v>0</v>
      </c>
      <c r="V52" s="84"/>
      <c r="W52" s="84"/>
      <c r="X52" s="84"/>
      <c r="Y52" s="85"/>
      <c r="Z52" s="84"/>
      <c r="AA52" s="84"/>
      <c r="AB52" s="85"/>
      <c r="AC52" s="84"/>
      <c r="AD52" s="84"/>
      <c r="AE52" s="86" t="s">
        <v>54</v>
      </c>
      <c r="AF52" s="87">
        <f>SUM(AF12:AF51)</f>
        <v>0</v>
      </c>
      <c r="AG52" s="84"/>
      <c r="AH52" s="84"/>
      <c r="AI52" s="84"/>
      <c r="AJ52" s="84"/>
      <c r="AK52" s="84"/>
      <c r="AL52" s="84"/>
      <c r="AM52" s="84"/>
      <c r="AN52" s="88" t="s">
        <v>54</v>
      </c>
      <c r="AO52" s="89">
        <f>SUM(AO12:AO51)</f>
        <v>0</v>
      </c>
      <c r="AP52" s="84"/>
      <c r="AQ52" s="85"/>
      <c r="AR52" s="85"/>
      <c r="AS52" s="84"/>
      <c r="AT52" s="84"/>
      <c r="AU52" s="85"/>
      <c r="AV52" s="84"/>
      <c r="AW52" s="84"/>
      <c r="AX52" s="86" t="s">
        <v>54</v>
      </c>
      <c r="AY52" s="90">
        <f>SUM(AY12:AY51)</f>
        <v>0</v>
      </c>
      <c r="BA52" s="86" t="s">
        <v>54</v>
      </c>
      <c r="BB52" s="90">
        <f>SUM(BB12:BB51)</f>
        <v>0</v>
      </c>
    </row>
    <row r="53" spans="1:117" ht="15.75" x14ac:dyDescent="0.2">
      <c r="A53" s="84"/>
      <c r="B53" s="84"/>
      <c r="C53" s="84"/>
      <c r="D53" s="84"/>
      <c r="E53" s="84"/>
      <c r="F53" s="84"/>
      <c r="G53" s="84"/>
      <c r="H53" s="84"/>
      <c r="I53" s="84"/>
      <c r="J53" s="84"/>
      <c r="K53" s="84"/>
      <c r="L53" s="84"/>
      <c r="M53" s="84"/>
      <c r="N53" s="84"/>
      <c r="O53" s="84"/>
      <c r="P53" s="84"/>
      <c r="Q53" s="84"/>
      <c r="R53" s="84"/>
      <c r="S53" s="84"/>
      <c r="T53" s="84"/>
      <c r="U53" s="84"/>
      <c r="V53" s="84"/>
      <c r="W53" s="84"/>
      <c r="X53" s="84"/>
      <c r="Y53" s="84"/>
      <c r="Z53" s="84"/>
      <c r="AA53" s="84"/>
      <c r="AB53" s="84"/>
      <c r="AC53" s="84"/>
      <c r="AD53" s="84"/>
      <c r="AE53" s="84"/>
      <c r="AF53" s="84"/>
      <c r="AG53" s="84"/>
      <c r="AH53" s="84"/>
      <c r="AI53" s="84"/>
      <c r="AJ53" s="84"/>
      <c r="AK53" s="84"/>
      <c r="AL53" s="84"/>
      <c r="AM53" s="84"/>
      <c r="AN53" s="84"/>
      <c r="AO53" s="84"/>
      <c r="AP53" s="84"/>
      <c r="AQ53" s="84"/>
      <c r="AR53" s="84"/>
      <c r="AS53" s="84"/>
      <c r="AT53" s="84"/>
      <c r="AU53" s="84"/>
      <c r="AV53" s="84"/>
      <c r="AW53" s="84"/>
      <c r="AX53" s="84"/>
      <c r="AY53" s="84"/>
      <c r="AZ53" s="84"/>
      <c r="BA53" s="84"/>
      <c r="BB53" s="25"/>
      <c r="BC53" s="25"/>
      <c r="BD53" s="25"/>
      <c r="BE53" s="25"/>
      <c r="BF53" s="25"/>
      <c r="BG53" s="25"/>
      <c r="BH53" s="25"/>
      <c r="BI53" s="25"/>
      <c r="BJ53" s="25"/>
      <c r="BK53" s="25"/>
      <c r="BL53" s="25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BZ53" s="25"/>
      <c r="CA53" s="25"/>
      <c r="CB53" s="25"/>
      <c r="CC53" s="25"/>
      <c r="CD53" s="25"/>
      <c r="CE53" s="25"/>
      <c r="CF53" s="25"/>
      <c r="CG53" s="25"/>
      <c r="CH53" s="25"/>
      <c r="CI53" s="25"/>
      <c r="CJ53" s="25"/>
      <c r="CK53" s="25"/>
      <c r="CL53" s="25"/>
      <c r="CM53" s="25"/>
      <c r="CN53" s="25"/>
      <c r="CO53" s="25"/>
      <c r="CP53" s="25"/>
      <c r="CQ53" s="25"/>
      <c r="CR53" s="25"/>
      <c r="CS53" s="25"/>
      <c r="CT53" s="25"/>
      <c r="CU53" s="25"/>
      <c r="CV53" s="25"/>
      <c r="CW53" s="25"/>
      <c r="CX53" s="25"/>
      <c r="CY53" s="25"/>
      <c r="CZ53" s="25"/>
      <c r="DA53" s="25"/>
      <c r="DB53" s="25"/>
      <c r="DC53" s="25"/>
      <c r="DD53" s="25"/>
      <c r="DE53" s="25"/>
      <c r="DF53" s="25"/>
      <c r="DG53" s="25"/>
      <c r="DH53" s="25"/>
      <c r="DI53" s="25"/>
    </row>
    <row r="54" spans="1:117" ht="15.75" x14ac:dyDescent="0.2">
      <c r="A54" s="84"/>
      <c r="B54" s="84"/>
      <c r="C54" s="84"/>
      <c r="D54" s="84"/>
      <c r="E54" s="84"/>
      <c r="F54" s="84"/>
      <c r="G54" s="84"/>
      <c r="H54" s="84"/>
      <c r="I54" s="84"/>
      <c r="J54" s="84"/>
      <c r="K54" s="84"/>
      <c r="L54" s="84"/>
      <c r="M54" s="84"/>
      <c r="N54" s="84"/>
      <c r="O54" s="84"/>
      <c r="P54" s="84"/>
      <c r="Q54" s="84"/>
      <c r="R54" s="84"/>
      <c r="S54" s="84"/>
      <c r="T54" s="84"/>
      <c r="U54" s="84"/>
      <c r="V54" s="84"/>
      <c r="W54" s="84"/>
      <c r="X54" s="84"/>
      <c r="Y54" s="84"/>
      <c r="Z54" s="84"/>
      <c r="AA54" s="84"/>
      <c r="AB54" s="84"/>
      <c r="AC54" s="84"/>
      <c r="AD54" s="84"/>
      <c r="AE54" s="84"/>
      <c r="AF54" s="84"/>
      <c r="AG54" s="84"/>
      <c r="AH54" s="84"/>
      <c r="AI54" s="84"/>
      <c r="AJ54" s="84"/>
      <c r="AK54" s="84"/>
      <c r="AL54" s="84"/>
      <c r="AM54" s="84"/>
      <c r="AN54" s="84"/>
      <c r="AO54" s="84"/>
      <c r="AP54" s="84"/>
      <c r="AQ54" s="84"/>
      <c r="AR54" s="84"/>
      <c r="AS54" s="84"/>
      <c r="AT54" s="84"/>
      <c r="AU54" s="84"/>
      <c r="AV54" s="84"/>
      <c r="AW54" s="84"/>
      <c r="AX54" s="84"/>
      <c r="AY54" s="84"/>
      <c r="AZ54" s="84"/>
      <c r="BA54" s="84"/>
      <c r="BB54" s="25"/>
      <c r="BC54" s="25"/>
      <c r="BD54" s="25"/>
      <c r="BE54" s="25"/>
      <c r="BF54" s="25"/>
      <c r="BG54" s="25"/>
      <c r="BH54" s="25"/>
      <c r="BI54" s="25"/>
      <c r="BJ54" s="25"/>
      <c r="BK54" s="25"/>
      <c r="BL54" s="25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BZ54" s="25"/>
      <c r="CA54" s="25"/>
      <c r="CB54" s="25"/>
      <c r="CC54" s="25"/>
      <c r="CD54" s="25"/>
      <c r="CE54" s="25"/>
      <c r="CF54" s="25"/>
      <c r="CG54" s="25"/>
      <c r="CH54" s="25"/>
      <c r="CI54" s="25"/>
      <c r="CJ54" s="25"/>
      <c r="CK54" s="25"/>
      <c r="CL54" s="25"/>
      <c r="CM54" s="25"/>
      <c r="CN54" s="25"/>
      <c r="CO54" s="25"/>
      <c r="CP54" s="25"/>
      <c r="CQ54" s="25"/>
      <c r="CR54" s="25"/>
      <c r="CS54" s="25"/>
      <c r="CT54" s="25"/>
      <c r="CU54" s="25"/>
      <c r="CV54" s="25"/>
      <c r="CW54" s="25"/>
      <c r="CX54" s="25"/>
      <c r="CY54" s="25"/>
      <c r="CZ54" s="25"/>
      <c r="DA54" s="25"/>
      <c r="DB54" s="25"/>
      <c r="DC54" s="25"/>
      <c r="DD54" s="25"/>
      <c r="DE54" s="25"/>
      <c r="DF54" s="25"/>
      <c r="DG54" s="25"/>
      <c r="DH54" s="25"/>
      <c r="DI54" s="25"/>
    </row>
    <row r="55" spans="1:117" ht="15.75" x14ac:dyDescent="0.2">
      <c r="A55" s="84"/>
      <c r="B55" s="84"/>
      <c r="C55" s="84"/>
      <c r="D55" s="84"/>
      <c r="E55" s="84"/>
      <c r="F55" s="84"/>
      <c r="G55" s="84"/>
      <c r="H55" s="84"/>
      <c r="I55" s="84"/>
      <c r="J55" s="84"/>
      <c r="K55" s="84"/>
      <c r="L55" s="84"/>
      <c r="M55" s="84"/>
      <c r="N55" s="84"/>
      <c r="O55" s="84"/>
      <c r="P55" s="84"/>
      <c r="Q55" s="84"/>
      <c r="R55" s="84"/>
      <c r="S55" s="84"/>
      <c r="T55" s="84"/>
      <c r="U55" s="84"/>
      <c r="V55" s="84"/>
      <c r="W55" s="84"/>
      <c r="X55" s="84"/>
      <c r="Y55" s="84"/>
      <c r="Z55" s="84"/>
      <c r="AA55" s="84"/>
      <c r="AB55" s="84"/>
      <c r="AC55" s="84"/>
      <c r="AD55" s="84"/>
      <c r="AE55" s="84"/>
      <c r="AF55" s="84"/>
      <c r="AG55" s="84"/>
      <c r="AH55" s="84"/>
      <c r="AI55" s="84"/>
      <c r="AJ55" s="84"/>
      <c r="AK55" s="84"/>
      <c r="AL55" s="84"/>
      <c r="AM55" s="84"/>
      <c r="AN55" s="84"/>
      <c r="AO55" s="84"/>
      <c r="AP55" s="84"/>
      <c r="AQ55" s="84"/>
      <c r="AR55" s="84"/>
      <c r="AS55" s="84"/>
      <c r="AT55" s="84"/>
      <c r="AU55" s="84"/>
      <c r="AV55" s="84"/>
      <c r="AW55" s="84"/>
      <c r="AX55" s="84"/>
      <c r="AY55" s="84"/>
      <c r="AZ55" s="84"/>
      <c r="BA55" s="84"/>
      <c r="BB55" s="25"/>
      <c r="BC55" s="25"/>
      <c r="BD55" s="25"/>
      <c r="BE55" s="25"/>
      <c r="BF55" s="25"/>
      <c r="BG55" s="25"/>
      <c r="BH55" s="25"/>
      <c r="BI55" s="25"/>
      <c r="BJ55" s="25"/>
      <c r="BK55" s="25"/>
      <c r="BL55" s="25"/>
      <c r="BM55" s="25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BZ55" s="25"/>
      <c r="CA55" s="25"/>
      <c r="CB55" s="25"/>
      <c r="CC55" s="25"/>
      <c r="CD55" s="25"/>
      <c r="CE55" s="25"/>
      <c r="CF55" s="25"/>
      <c r="CG55" s="25"/>
      <c r="CH55" s="25"/>
      <c r="CI55" s="25"/>
      <c r="CJ55" s="25"/>
      <c r="CK55" s="25"/>
      <c r="CL55" s="25"/>
      <c r="CM55" s="25"/>
      <c r="CN55" s="25"/>
      <c r="CO55" s="25"/>
      <c r="CP55" s="25"/>
      <c r="CQ55" s="25"/>
      <c r="CR55" s="25"/>
      <c r="CS55" s="25"/>
      <c r="CT55" s="25"/>
      <c r="CU55" s="25"/>
      <c r="CV55" s="25"/>
      <c r="CW55" s="25"/>
      <c r="CX55" s="25"/>
      <c r="CY55" s="25"/>
      <c r="CZ55" s="25"/>
      <c r="DA55" s="25"/>
      <c r="DB55" s="25"/>
      <c r="DC55" s="25"/>
      <c r="DD55" s="25"/>
      <c r="DE55" s="25"/>
      <c r="DF55" s="25"/>
      <c r="DG55" s="25"/>
      <c r="DH55" s="25"/>
      <c r="DI55" s="25"/>
    </row>
    <row r="56" spans="1:117" ht="15.75" x14ac:dyDescent="0.2">
      <c r="A56" s="84"/>
      <c r="B56" s="84"/>
      <c r="C56" s="84"/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4"/>
      <c r="O56" s="84"/>
      <c r="P56" s="84"/>
      <c r="Q56" s="84"/>
      <c r="R56" s="84"/>
      <c r="S56" s="84"/>
      <c r="T56" s="84"/>
      <c r="U56" s="84"/>
      <c r="V56" s="84"/>
      <c r="W56" s="84"/>
      <c r="X56" s="84"/>
      <c r="Y56" s="84"/>
      <c r="Z56" s="84"/>
      <c r="AA56" s="84"/>
      <c r="AB56" s="84"/>
      <c r="AC56" s="84"/>
      <c r="AD56" s="84"/>
      <c r="AE56" s="84"/>
      <c r="AF56" s="84"/>
      <c r="AG56" s="84"/>
      <c r="AH56" s="84"/>
      <c r="AI56" s="84"/>
      <c r="AJ56" s="84"/>
      <c r="AK56" s="84"/>
      <c r="AL56" s="84"/>
      <c r="AM56" s="84"/>
      <c r="AN56" s="84"/>
      <c r="AO56" s="84"/>
      <c r="AP56" s="84"/>
      <c r="AQ56" s="84"/>
      <c r="AR56" s="84"/>
      <c r="AS56" s="84"/>
      <c r="AT56" s="84"/>
      <c r="AU56" s="84"/>
      <c r="AV56" s="84"/>
      <c r="AW56" s="84"/>
      <c r="AX56" s="84"/>
      <c r="AY56" s="84"/>
      <c r="AZ56" s="84"/>
      <c r="BA56" s="84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BZ56" s="25"/>
      <c r="CA56" s="25"/>
      <c r="CB56" s="25"/>
      <c r="CC56" s="25"/>
      <c r="CD56" s="25"/>
      <c r="CE56" s="25"/>
      <c r="CF56" s="25"/>
      <c r="CG56" s="25"/>
      <c r="CH56" s="25"/>
      <c r="CI56" s="25"/>
      <c r="CJ56" s="25"/>
      <c r="CK56" s="25"/>
      <c r="CL56" s="25"/>
      <c r="CM56" s="25"/>
      <c r="CN56" s="25"/>
      <c r="CO56" s="25"/>
      <c r="CP56" s="25"/>
      <c r="CQ56" s="25"/>
      <c r="CR56" s="25"/>
      <c r="CS56" s="25"/>
      <c r="CT56" s="25"/>
      <c r="CU56" s="25"/>
      <c r="CV56" s="25"/>
      <c r="CW56" s="25"/>
      <c r="CX56" s="25"/>
      <c r="CY56" s="25"/>
      <c r="CZ56" s="25"/>
      <c r="DA56" s="25"/>
      <c r="DB56" s="25"/>
      <c r="DC56" s="25"/>
      <c r="DD56" s="25"/>
      <c r="DE56" s="25"/>
      <c r="DF56" s="25"/>
      <c r="DG56" s="25"/>
      <c r="DH56" s="25"/>
      <c r="DI56" s="25"/>
    </row>
    <row r="57" spans="1:117" ht="15.75" x14ac:dyDescent="0.2">
      <c r="A57" s="84"/>
      <c r="B57" s="84"/>
      <c r="C57" s="84"/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4"/>
      <c r="O57" s="84"/>
      <c r="P57" s="84"/>
      <c r="Q57" s="84"/>
      <c r="R57" s="84"/>
      <c r="S57" s="84"/>
      <c r="T57" s="84"/>
      <c r="U57" s="84"/>
      <c r="V57" s="84"/>
      <c r="W57" s="84"/>
      <c r="X57" s="84"/>
      <c r="Y57" s="84"/>
      <c r="Z57" s="84"/>
      <c r="AA57" s="84"/>
      <c r="AB57" s="84"/>
      <c r="AC57" s="84"/>
      <c r="AD57" s="84"/>
      <c r="AE57" s="84"/>
      <c r="AF57" s="84"/>
      <c r="AG57" s="84"/>
      <c r="AH57" s="84"/>
      <c r="AI57" s="84"/>
      <c r="AJ57" s="84"/>
      <c r="AK57" s="84"/>
      <c r="AL57" s="84"/>
      <c r="AM57" s="84"/>
      <c r="AN57" s="84"/>
      <c r="AO57" s="84"/>
      <c r="AP57" s="84"/>
      <c r="AQ57" s="84"/>
      <c r="AR57" s="84"/>
      <c r="AS57" s="84"/>
      <c r="AT57" s="84"/>
      <c r="AU57" s="84"/>
      <c r="AV57" s="84"/>
      <c r="AW57" s="84"/>
      <c r="AX57" s="84"/>
      <c r="AY57" s="84"/>
      <c r="AZ57" s="84"/>
      <c r="BA57" s="84"/>
      <c r="BB57" s="25"/>
      <c r="BC57" s="25"/>
      <c r="BD57" s="25"/>
      <c r="BE57" s="25"/>
      <c r="BF57" s="25"/>
      <c r="BG57" s="25"/>
      <c r="BH57" s="25"/>
      <c r="BI57" s="25"/>
      <c r="BJ57" s="25"/>
      <c r="BK57" s="25"/>
      <c r="BL57" s="25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BZ57" s="25"/>
      <c r="CA57" s="25"/>
      <c r="CB57" s="25"/>
      <c r="CC57" s="25"/>
      <c r="CD57" s="25"/>
      <c r="CE57" s="25"/>
      <c r="CF57" s="25"/>
      <c r="CG57" s="25"/>
      <c r="CH57" s="25"/>
      <c r="CI57" s="25"/>
      <c r="CJ57" s="25"/>
      <c r="CK57" s="25"/>
      <c r="CL57" s="25"/>
      <c r="CM57" s="25"/>
      <c r="CN57" s="25"/>
      <c r="CO57" s="25"/>
      <c r="CP57" s="25"/>
      <c r="CQ57" s="25"/>
      <c r="CR57" s="25"/>
      <c r="CS57" s="25"/>
      <c r="CT57" s="25"/>
      <c r="CU57" s="25"/>
      <c r="CV57" s="25"/>
      <c r="CW57" s="25"/>
      <c r="CX57" s="25"/>
      <c r="CY57" s="25"/>
      <c r="CZ57" s="25"/>
      <c r="DA57" s="25"/>
      <c r="DB57" s="25"/>
      <c r="DC57" s="25"/>
      <c r="DD57" s="25"/>
      <c r="DE57" s="25"/>
      <c r="DF57" s="25"/>
      <c r="DG57" s="25"/>
      <c r="DH57" s="25"/>
      <c r="DI57" s="25"/>
    </row>
    <row r="58" spans="1:117" ht="15.75" x14ac:dyDescent="0.2">
      <c r="A58" s="84"/>
      <c r="B58" s="84"/>
      <c r="C58" s="84"/>
      <c r="D58" s="84"/>
      <c r="E58" s="84"/>
      <c r="F58" s="84"/>
      <c r="G58" s="84"/>
      <c r="H58" s="84"/>
      <c r="I58" s="84"/>
      <c r="J58" s="84"/>
      <c r="K58" s="84"/>
      <c r="L58" s="84"/>
      <c r="M58" s="84"/>
      <c r="N58" s="84"/>
      <c r="O58" s="84"/>
      <c r="P58" s="84"/>
      <c r="Q58" s="84"/>
      <c r="R58" s="84"/>
      <c r="S58" s="84"/>
      <c r="T58" s="84"/>
      <c r="U58" s="84"/>
      <c r="V58" s="84"/>
      <c r="W58" s="84"/>
      <c r="X58" s="84"/>
      <c r="Y58" s="84"/>
      <c r="Z58" s="84"/>
      <c r="AA58" s="84"/>
      <c r="AB58" s="84"/>
      <c r="AC58" s="84"/>
      <c r="AD58" s="84"/>
      <c r="AE58" s="84"/>
      <c r="AF58" s="84"/>
      <c r="AG58" s="84"/>
      <c r="AH58" s="84"/>
      <c r="AI58" s="84"/>
      <c r="AJ58" s="84"/>
      <c r="AK58" s="84"/>
      <c r="AL58" s="84"/>
      <c r="AM58" s="84"/>
      <c r="AN58" s="84"/>
      <c r="AO58" s="84"/>
      <c r="AP58" s="84"/>
      <c r="AQ58" s="84"/>
      <c r="AR58" s="84"/>
      <c r="AS58" s="84"/>
      <c r="AT58" s="84"/>
      <c r="AU58" s="84"/>
      <c r="AV58" s="84"/>
      <c r="AW58" s="84"/>
      <c r="AX58" s="84"/>
      <c r="AY58" s="84"/>
      <c r="AZ58" s="84"/>
      <c r="BA58" s="84"/>
      <c r="BB58" s="25"/>
      <c r="BC58" s="25"/>
      <c r="BD58" s="25"/>
      <c r="BE58" s="25"/>
      <c r="BF58" s="25"/>
      <c r="BG58" s="25"/>
      <c r="BH58" s="25"/>
      <c r="BI58" s="25"/>
      <c r="BJ58" s="25"/>
      <c r="BK58" s="25"/>
      <c r="BL58" s="25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BZ58" s="25"/>
      <c r="CA58" s="25"/>
      <c r="CB58" s="25"/>
      <c r="CC58" s="25"/>
      <c r="CD58" s="25"/>
      <c r="CE58" s="25"/>
      <c r="CF58" s="25"/>
      <c r="CG58" s="25"/>
      <c r="CH58" s="25"/>
      <c r="CI58" s="25"/>
      <c r="CJ58" s="25"/>
      <c r="CK58" s="25"/>
      <c r="CL58" s="25"/>
      <c r="CM58" s="25"/>
      <c r="CN58" s="25"/>
      <c r="CO58" s="25"/>
      <c r="CP58" s="25"/>
      <c r="CQ58" s="25"/>
      <c r="CR58" s="25"/>
      <c r="CS58" s="25"/>
      <c r="CT58" s="25"/>
      <c r="CU58" s="25"/>
      <c r="CV58" s="25"/>
      <c r="CW58" s="25"/>
      <c r="CX58" s="25"/>
      <c r="CY58" s="25"/>
      <c r="CZ58" s="25"/>
      <c r="DA58" s="25"/>
      <c r="DB58" s="25"/>
      <c r="DC58" s="25"/>
      <c r="DD58" s="25"/>
      <c r="DE58" s="25"/>
      <c r="DF58" s="25"/>
      <c r="DG58" s="25"/>
      <c r="DH58" s="25"/>
      <c r="DI58" s="25"/>
    </row>
    <row r="59" spans="1:117" ht="15.75" x14ac:dyDescent="0.2">
      <c r="A59" s="84"/>
      <c r="B59" s="84"/>
      <c r="C59" s="84"/>
      <c r="D59" s="84"/>
      <c r="E59" s="84"/>
      <c r="F59" s="84"/>
      <c r="G59" s="84"/>
      <c r="H59" s="84"/>
      <c r="I59" s="84"/>
      <c r="J59" s="84"/>
      <c r="K59" s="84"/>
      <c r="L59" s="84"/>
      <c r="M59" s="84"/>
      <c r="N59" s="84"/>
      <c r="O59" s="84"/>
      <c r="P59" s="84"/>
      <c r="Q59" s="84"/>
      <c r="R59" s="84"/>
      <c r="S59" s="84"/>
      <c r="T59" s="84"/>
      <c r="U59" s="84"/>
      <c r="V59" s="84"/>
      <c r="W59" s="84"/>
      <c r="X59" s="84"/>
      <c r="Y59" s="84"/>
      <c r="Z59" s="84"/>
      <c r="AA59" s="84"/>
      <c r="AB59" s="84"/>
      <c r="AC59" s="84"/>
      <c r="AD59" s="84"/>
      <c r="AE59" s="84"/>
      <c r="AF59" s="84"/>
      <c r="AG59" s="84"/>
      <c r="AH59" s="84"/>
      <c r="AI59" s="84"/>
      <c r="AJ59" s="84"/>
      <c r="AK59" s="84"/>
      <c r="AL59" s="84"/>
      <c r="AM59" s="84"/>
      <c r="AN59" s="84"/>
      <c r="AO59" s="84"/>
      <c r="AP59" s="84"/>
      <c r="AQ59" s="84"/>
      <c r="AR59" s="84"/>
      <c r="AS59" s="84"/>
      <c r="AT59" s="84"/>
      <c r="AU59" s="84"/>
      <c r="AV59" s="84"/>
      <c r="AW59" s="84"/>
      <c r="AX59" s="84"/>
      <c r="AY59" s="84"/>
      <c r="AZ59" s="84"/>
      <c r="BA59" s="84"/>
      <c r="BB59" s="25"/>
      <c r="BC59" s="25"/>
      <c r="BD59" s="25"/>
      <c r="BE59" s="25"/>
      <c r="BF59" s="25"/>
      <c r="BG59" s="25"/>
      <c r="BH59" s="25"/>
      <c r="BI59" s="25"/>
      <c r="BJ59" s="25"/>
      <c r="BK59" s="25"/>
      <c r="BL59" s="25"/>
      <c r="BM59" s="2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BZ59" s="25"/>
      <c r="CA59" s="25"/>
      <c r="CB59" s="25"/>
      <c r="CC59" s="25"/>
      <c r="CD59" s="25"/>
      <c r="CE59" s="25"/>
      <c r="CF59" s="25"/>
      <c r="CG59" s="25"/>
      <c r="CH59" s="25"/>
      <c r="CI59" s="25"/>
      <c r="CJ59" s="25"/>
      <c r="CK59" s="25"/>
      <c r="CL59" s="25"/>
      <c r="CM59" s="25"/>
      <c r="CN59" s="25"/>
      <c r="CO59" s="25"/>
      <c r="CP59" s="25"/>
      <c r="CQ59" s="25"/>
      <c r="CR59" s="25"/>
      <c r="CS59" s="25"/>
      <c r="CT59" s="25"/>
      <c r="CU59" s="25"/>
      <c r="CV59" s="25"/>
      <c r="CW59" s="25"/>
      <c r="CX59" s="25"/>
      <c r="CY59" s="25"/>
      <c r="CZ59" s="25"/>
      <c r="DA59" s="25"/>
      <c r="DB59" s="25"/>
      <c r="DC59" s="25"/>
      <c r="DD59" s="25"/>
      <c r="DE59" s="25"/>
      <c r="DF59" s="25"/>
      <c r="DG59" s="25"/>
      <c r="DH59" s="25"/>
      <c r="DI59" s="25"/>
    </row>
    <row r="60" spans="1:117" ht="15.75" x14ac:dyDescent="0.2">
      <c r="A60" s="84"/>
      <c r="B60" s="84"/>
      <c r="C60" s="84"/>
      <c r="D60" s="84"/>
      <c r="E60" s="84"/>
      <c r="F60" s="84"/>
      <c r="G60" s="84"/>
      <c r="H60" s="84"/>
      <c r="I60" s="84"/>
      <c r="J60" s="84"/>
      <c r="K60" s="84"/>
      <c r="L60" s="84"/>
      <c r="M60" s="84"/>
      <c r="N60" s="84"/>
      <c r="O60" s="84"/>
      <c r="P60" s="84"/>
      <c r="Q60" s="84"/>
      <c r="R60" s="84"/>
      <c r="S60" s="84"/>
      <c r="T60" s="84"/>
      <c r="U60" s="84"/>
      <c r="V60" s="84"/>
      <c r="W60" s="84"/>
      <c r="X60" s="84"/>
      <c r="Y60" s="84"/>
      <c r="Z60" s="84"/>
      <c r="AA60" s="84"/>
      <c r="AB60" s="84"/>
      <c r="AC60" s="84"/>
      <c r="AD60" s="84"/>
      <c r="AE60" s="84"/>
      <c r="AF60" s="84"/>
      <c r="AG60" s="84"/>
      <c r="AH60" s="84"/>
      <c r="AI60" s="84"/>
      <c r="AJ60" s="84"/>
      <c r="AK60" s="84"/>
      <c r="AL60" s="84"/>
      <c r="AM60" s="84"/>
      <c r="AN60" s="84"/>
      <c r="AO60" s="84"/>
      <c r="AP60" s="84"/>
      <c r="AQ60" s="84"/>
      <c r="AR60" s="84"/>
      <c r="AS60" s="84"/>
      <c r="AT60" s="84"/>
      <c r="AU60" s="84"/>
      <c r="AV60" s="84"/>
      <c r="AW60" s="84"/>
      <c r="AX60" s="84"/>
      <c r="AY60" s="84"/>
      <c r="AZ60" s="84"/>
      <c r="BA60" s="84"/>
      <c r="BB60" s="25"/>
      <c r="BC60" s="25"/>
      <c r="BD60" s="25"/>
      <c r="BE60" s="25"/>
      <c r="BF60" s="25"/>
      <c r="BG60" s="25"/>
      <c r="BH60" s="25"/>
      <c r="BI60" s="25"/>
      <c r="BJ60" s="25"/>
      <c r="BK60" s="25"/>
      <c r="BL60" s="25"/>
      <c r="BM60" s="2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BZ60" s="25"/>
      <c r="CA60" s="25"/>
      <c r="CB60" s="25"/>
      <c r="CC60" s="25"/>
      <c r="CD60" s="25"/>
      <c r="CE60" s="25"/>
      <c r="CF60" s="25"/>
      <c r="CG60" s="25"/>
      <c r="CH60" s="25"/>
      <c r="CI60" s="25"/>
      <c r="CJ60" s="25"/>
      <c r="CK60" s="25"/>
      <c r="CL60" s="25"/>
      <c r="CM60" s="25"/>
      <c r="CN60" s="25"/>
      <c r="CO60" s="25"/>
      <c r="CP60" s="25"/>
      <c r="CQ60" s="25"/>
      <c r="CR60" s="25"/>
      <c r="CS60" s="25"/>
      <c r="CT60" s="25"/>
      <c r="CU60" s="25"/>
      <c r="CV60" s="25"/>
      <c r="CW60" s="25"/>
      <c r="CX60" s="25"/>
      <c r="CY60" s="25"/>
      <c r="CZ60" s="25"/>
      <c r="DA60" s="25"/>
      <c r="DB60" s="25"/>
      <c r="DC60" s="25"/>
      <c r="DD60" s="25"/>
      <c r="DE60" s="25"/>
      <c r="DF60" s="25"/>
      <c r="DG60" s="25"/>
      <c r="DH60" s="25"/>
      <c r="DI60" s="25"/>
    </row>
    <row r="61" spans="1:117" ht="15.75" x14ac:dyDescent="0.2">
      <c r="A61" s="84"/>
      <c r="B61" s="84"/>
      <c r="C61" s="84"/>
      <c r="D61" s="84"/>
      <c r="E61" s="84"/>
      <c r="F61" s="84"/>
      <c r="G61" s="84"/>
      <c r="H61" s="84"/>
      <c r="I61" s="84"/>
      <c r="J61" s="84"/>
      <c r="K61" s="84"/>
      <c r="L61" s="84"/>
      <c r="M61" s="84"/>
      <c r="N61" s="84"/>
      <c r="O61" s="84"/>
      <c r="P61" s="84"/>
      <c r="Q61" s="84"/>
      <c r="R61" s="84"/>
      <c r="S61" s="84"/>
      <c r="T61" s="84"/>
      <c r="U61" s="84"/>
      <c r="V61" s="84"/>
      <c r="W61" s="84"/>
      <c r="X61" s="84"/>
      <c r="Y61" s="84"/>
      <c r="Z61" s="84"/>
      <c r="AA61" s="84"/>
      <c r="AB61" s="84"/>
      <c r="AC61" s="84"/>
      <c r="AD61" s="84"/>
      <c r="AE61" s="84"/>
      <c r="AF61" s="84"/>
      <c r="AG61" s="84"/>
      <c r="AH61" s="84"/>
      <c r="AI61" s="84"/>
      <c r="AJ61" s="84"/>
      <c r="AK61" s="84"/>
      <c r="AL61" s="84"/>
      <c r="AM61" s="84"/>
      <c r="AN61" s="84"/>
      <c r="AO61" s="84"/>
      <c r="AP61" s="84"/>
      <c r="AQ61" s="84"/>
      <c r="AR61" s="84"/>
      <c r="AS61" s="84"/>
      <c r="AT61" s="84"/>
      <c r="AU61" s="84"/>
      <c r="AV61" s="84"/>
      <c r="AW61" s="84"/>
      <c r="AX61" s="84"/>
      <c r="AY61" s="84"/>
      <c r="AZ61" s="84"/>
      <c r="BA61" s="84"/>
      <c r="BB61" s="25"/>
      <c r="BC61" s="25"/>
      <c r="BD61" s="25"/>
      <c r="BE61" s="25"/>
      <c r="BF61" s="25"/>
      <c r="BG61" s="25"/>
      <c r="BH61" s="25"/>
      <c r="BI61" s="25"/>
      <c r="BJ61" s="25"/>
      <c r="BK61" s="25"/>
      <c r="BL61" s="25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BZ61" s="25"/>
      <c r="CA61" s="25"/>
      <c r="CB61" s="25"/>
      <c r="CC61" s="25"/>
      <c r="CD61" s="25"/>
      <c r="CE61" s="25"/>
      <c r="CF61" s="25"/>
      <c r="CG61" s="25"/>
      <c r="CH61" s="25"/>
      <c r="CI61" s="25"/>
      <c r="CJ61" s="25"/>
      <c r="CK61" s="25"/>
      <c r="CL61" s="25"/>
      <c r="CM61" s="25"/>
      <c r="CN61" s="25"/>
      <c r="CO61" s="25"/>
      <c r="CP61" s="25"/>
      <c r="CQ61" s="25"/>
      <c r="CR61" s="25"/>
      <c r="CS61" s="25"/>
      <c r="CT61" s="25"/>
      <c r="CU61" s="25"/>
      <c r="CV61" s="25"/>
      <c r="CW61" s="25"/>
      <c r="CX61" s="25"/>
      <c r="CY61" s="25"/>
      <c r="CZ61" s="25"/>
      <c r="DA61" s="25"/>
      <c r="DB61" s="25"/>
      <c r="DC61" s="25"/>
      <c r="DD61" s="25"/>
      <c r="DE61" s="25"/>
      <c r="DF61" s="25"/>
      <c r="DG61" s="25"/>
      <c r="DH61" s="25"/>
      <c r="DI61" s="25"/>
    </row>
    <row r="62" spans="1:117" ht="15.75" x14ac:dyDescent="0.2">
      <c r="A62" s="84"/>
      <c r="B62" s="84"/>
      <c r="C62" s="84"/>
      <c r="D62" s="84"/>
      <c r="E62" s="84"/>
      <c r="F62" s="84"/>
      <c r="G62" s="84"/>
      <c r="H62" s="84"/>
      <c r="I62" s="84"/>
      <c r="J62" s="84"/>
      <c r="K62" s="84"/>
      <c r="L62" s="84"/>
      <c r="M62" s="84"/>
      <c r="N62" s="84"/>
      <c r="O62" s="84"/>
      <c r="P62" s="84"/>
      <c r="Q62" s="84"/>
      <c r="R62" s="84"/>
      <c r="S62" s="84"/>
      <c r="T62" s="84"/>
      <c r="U62" s="84"/>
      <c r="V62" s="84"/>
      <c r="W62" s="84"/>
      <c r="X62" s="84"/>
      <c r="Y62" s="84"/>
      <c r="Z62" s="84"/>
      <c r="AA62" s="84"/>
      <c r="AB62" s="84"/>
      <c r="AC62" s="84"/>
      <c r="AD62" s="84"/>
      <c r="AE62" s="84"/>
      <c r="AF62" s="84"/>
      <c r="AG62" s="84"/>
      <c r="AH62" s="84"/>
      <c r="AI62" s="84"/>
      <c r="AJ62" s="84"/>
      <c r="AK62" s="84"/>
      <c r="AL62" s="84"/>
      <c r="AM62" s="84"/>
      <c r="AN62" s="84"/>
      <c r="AO62" s="84"/>
      <c r="AP62" s="84"/>
      <c r="AQ62" s="84"/>
      <c r="AR62" s="84"/>
      <c r="AS62" s="84"/>
      <c r="AT62" s="84"/>
      <c r="AU62" s="84"/>
      <c r="AV62" s="84"/>
      <c r="AW62" s="84"/>
      <c r="AX62" s="84"/>
      <c r="AY62" s="84"/>
      <c r="AZ62" s="84"/>
      <c r="BA62" s="84"/>
      <c r="BB62" s="25"/>
      <c r="BC62" s="25"/>
      <c r="BD62" s="25"/>
      <c r="BE62" s="25"/>
      <c r="BF62" s="25"/>
      <c r="BG62" s="25"/>
      <c r="BH62" s="25"/>
      <c r="BI62" s="25"/>
      <c r="BJ62" s="25"/>
      <c r="BK62" s="25"/>
      <c r="BL62" s="25"/>
      <c r="BM62" s="25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BZ62" s="25"/>
      <c r="CA62" s="25"/>
      <c r="CB62" s="25"/>
      <c r="CC62" s="25"/>
      <c r="CD62" s="25"/>
      <c r="CE62" s="25"/>
      <c r="CF62" s="25"/>
      <c r="CG62" s="25"/>
      <c r="CH62" s="25"/>
      <c r="CI62" s="25"/>
      <c r="CJ62" s="25"/>
      <c r="CK62" s="25"/>
      <c r="CL62" s="25"/>
      <c r="CM62" s="25"/>
      <c r="CN62" s="25"/>
      <c r="CO62" s="25"/>
      <c r="CP62" s="25"/>
      <c r="CQ62" s="25"/>
      <c r="CR62" s="25"/>
      <c r="CS62" s="25"/>
      <c r="CT62" s="25"/>
      <c r="CU62" s="25"/>
      <c r="CV62" s="25"/>
      <c r="CW62" s="25"/>
      <c r="CX62" s="25"/>
      <c r="CY62" s="25"/>
      <c r="CZ62" s="25"/>
      <c r="DA62" s="25"/>
      <c r="DB62" s="25"/>
      <c r="DC62" s="25"/>
      <c r="DD62" s="25"/>
      <c r="DE62" s="25"/>
      <c r="DF62" s="25"/>
      <c r="DG62" s="25"/>
      <c r="DH62" s="25"/>
      <c r="DI62" s="25"/>
    </row>
    <row r="63" spans="1:117" ht="15.75" x14ac:dyDescent="0.2">
      <c r="A63" s="84"/>
      <c r="B63" s="84"/>
      <c r="C63" s="84"/>
      <c r="D63" s="84"/>
      <c r="E63" s="84"/>
      <c r="F63" s="84"/>
      <c r="G63" s="84"/>
      <c r="H63" s="84"/>
      <c r="I63" s="84"/>
      <c r="J63" s="84"/>
      <c r="K63" s="84"/>
      <c r="L63" s="84"/>
      <c r="M63" s="84"/>
      <c r="N63" s="84"/>
      <c r="O63" s="84"/>
      <c r="P63" s="84"/>
      <c r="Q63" s="84"/>
      <c r="R63" s="84"/>
      <c r="S63" s="84"/>
      <c r="T63" s="84"/>
      <c r="U63" s="84"/>
      <c r="V63" s="84"/>
      <c r="W63" s="84"/>
      <c r="X63" s="84"/>
      <c r="Y63" s="84"/>
      <c r="Z63" s="84"/>
      <c r="AA63" s="84"/>
      <c r="AB63" s="84"/>
      <c r="AC63" s="84"/>
      <c r="AD63" s="84"/>
      <c r="AE63" s="84"/>
      <c r="AF63" s="84"/>
      <c r="AG63" s="84"/>
      <c r="AH63" s="84"/>
      <c r="AI63" s="84"/>
      <c r="AJ63" s="84"/>
      <c r="AK63" s="84"/>
      <c r="AL63" s="84"/>
      <c r="AM63" s="84"/>
      <c r="AN63" s="84"/>
      <c r="AO63" s="84"/>
      <c r="AP63" s="84"/>
      <c r="AQ63" s="84"/>
      <c r="AR63" s="84"/>
      <c r="AS63" s="84"/>
      <c r="AT63" s="84"/>
      <c r="AU63" s="84"/>
      <c r="AV63" s="84"/>
      <c r="AW63" s="84"/>
      <c r="AX63" s="84"/>
      <c r="AY63" s="84"/>
      <c r="AZ63" s="84"/>
      <c r="BA63" s="84"/>
      <c r="BB63" s="25"/>
      <c r="BC63" s="25"/>
      <c r="BD63" s="25"/>
      <c r="BE63" s="25"/>
      <c r="BF63" s="25"/>
      <c r="BG63" s="25"/>
      <c r="BH63" s="25"/>
      <c r="BI63" s="25"/>
      <c r="BJ63" s="25"/>
      <c r="BK63" s="25"/>
      <c r="BL63" s="25"/>
      <c r="BM63" s="2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BZ63" s="25"/>
      <c r="CA63" s="25"/>
      <c r="CB63" s="25"/>
      <c r="CC63" s="25"/>
      <c r="CD63" s="25"/>
      <c r="CE63" s="25"/>
      <c r="CF63" s="25"/>
      <c r="CG63" s="25"/>
      <c r="CH63" s="25"/>
      <c r="CI63" s="25"/>
      <c r="CJ63" s="25"/>
      <c r="CK63" s="25"/>
      <c r="CL63" s="25"/>
      <c r="CM63" s="25"/>
      <c r="CN63" s="25"/>
      <c r="CO63" s="25"/>
      <c r="CP63" s="25"/>
      <c r="CQ63" s="25"/>
      <c r="CR63" s="25"/>
      <c r="CS63" s="25"/>
      <c r="CT63" s="25"/>
      <c r="CU63" s="25"/>
      <c r="CV63" s="25"/>
      <c r="CW63" s="25"/>
      <c r="CX63" s="25"/>
      <c r="CY63" s="25"/>
      <c r="CZ63" s="25"/>
      <c r="DA63" s="25"/>
      <c r="DB63" s="25"/>
      <c r="DC63" s="25"/>
      <c r="DD63" s="25"/>
      <c r="DE63" s="25"/>
      <c r="DF63" s="25"/>
      <c r="DG63" s="25"/>
      <c r="DH63" s="25"/>
      <c r="DI63" s="25"/>
    </row>
    <row r="64" spans="1:117" ht="15.75" x14ac:dyDescent="0.2">
      <c r="A64" s="84"/>
      <c r="B64" s="84"/>
      <c r="C64" s="84"/>
      <c r="D64" s="84"/>
      <c r="E64" s="84"/>
      <c r="F64" s="84"/>
      <c r="G64" s="84"/>
      <c r="H64" s="84"/>
      <c r="I64" s="84"/>
      <c r="J64" s="84"/>
      <c r="K64" s="84"/>
      <c r="L64" s="84"/>
      <c r="M64" s="84"/>
      <c r="N64" s="84"/>
      <c r="O64" s="84"/>
      <c r="P64" s="84"/>
      <c r="Q64" s="84"/>
      <c r="R64" s="84"/>
      <c r="S64" s="84"/>
      <c r="T64" s="84"/>
      <c r="U64" s="84"/>
      <c r="V64" s="84"/>
      <c r="W64" s="84"/>
      <c r="X64" s="84"/>
      <c r="Y64" s="84"/>
      <c r="Z64" s="84"/>
      <c r="AA64" s="84"/>
      <c r="AB64" s="84"/>
      <c r="AC64" s="84"/>
      <c r="AD64" s="84"/>
      <c r="AE64" s="84"/>
      <c r="AF64" s="84"/>
      <c r="AG64" s="84"/>
      <c r="AH64" s="84"/>
      <c r="AI64" s="84"/>
      <c r="AJ64" s="84"/>
      <c r="AK64" s="84"/>
      <c r="AL64" s="84"/>
      <c r="AM64" s="84"/>
      <c r="AN64" s="84"/>
      <c r="AO64" s="84"/>
      <c r="AP64" s="84"/>
      <c r="AQ64" s="84"/>
      <c r="AR64" s="84"/>
      <c r="AS64" s="84"/>
      <c r="AT64" s="84"/>
      <c r="AU64" s="84"/>
      <c r="AV64" s="84"/>
      <c r="AW64" s="84"/>
      <c r="AX64" s="84"/>
      <c r="AY64" s="84"/>
      <c r="AZ64" s="84"/>
      <c r="BA64" s="84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BZ64" s="25"/>
      <c r="CA64" s="25"/>
      <c r="CB64" s="25"/>
      <c r="CC64" s="25"/>
      <c r="CD64" s="25"/>
      <c r="CE64" s="25"/>
      <c r="CF64" s="25"/>
      <c r="CG64" s="25"/>
      <c r="CH64" s="25"/>
      <c r="CI64" s="25"/>
      <c r="CJ64" s="25"/>
      <c r="CK64" s="25"/>
      <c r="CL64" s="25"/>
      <c r="CM64" s="25"/>
      <c r="CN64" s="25"/>
      <c r="CO64" s="25"/>
      <c r="CP64" s="25"/>
      <c r="CQ64" s="25"/>
      <c r="CR64" s="25"/>
      <c r="CS64" s="25"/>
      <c r="CT64" s="25"/>
      <c r="CU64" s="25"/>
      <c r="CV64" s="25"/>
      <c r="CW64" s="25"/>
      <c r="CX64" s="25"/>
      <c r="CY64" s="25"/>
      <c r="CZ64" s="25"/>
      <c r="DA64" s="25"/>
      <c r="DB64" s="25"/>
      <c r="DC64" s="25"/>
      <c r="DD64" s="25"/>
      <c r="DE64" s="25"/>
      <c r="DF64" s="25"/>
      <c r="DG64" s="25"/>
      <c r="DH64" s="25"/>
      <c r="DI64" s="25"/>
    </row>
    <row r="65" spans="1:113" ht="15.75" x14ac:dyDescent="0.2">
      <c r="A65" s="84"/>
      <c r="B65" s="84"/>
      <c r="C65" s="84"/>
      <c r="D65" s="84"/>
      <c r="E65" s="84"/>
      <c r="F65" s="84"/>
      <c r="G65" s="84"/>
      <c r="H65" s="84"/>
      <c r="I65" s="84"/>
      <c r="J65" s="84"/>
      <c r="K65" s="84"/>
      <c r="L65" s="84"/>
      <c r="M65" s="84"/>
      <c r="N65" s="84"/>
      <c r="O65" s="84"/>
      <c r="P65" s="84"/>
      <c r="Q65" s="84"/>
      <c r="R65" s="84"/>
      <c r="S65" s="84"/>
      <c r="T65" s="84"/>
      <c r="U65" s="84"/>
      <c r="V65" s="84"/>
      <c r="W65" s="84"/>
      <c r="X65" s="84"/>
      <c r="Y65" s="84"/>
      <c r="Z65" s="84"/>
      <c r="AA65" s="84"/>
      <c r="AB65" s="84"/>
      <c r="AC65" s="84"/>
      <c r="AD65" s="84"/>
      <c r="AE65" s="84"/>
      <c r="AF65" s="84"/>
      <c r="AG65" s="84"/>
      <c r="AH65" s="84"/>
      <c r="AI65" s="84"/>
      <c r="AJ65" s="84"/>
      <c r="AK65" s="84"/>
      <c r="AL65" s="84"/>
      <c r="AM65" s="84"/>
      <c r="AN65" s="84"/>
      <c r="AO65" s="84"/>
      <c r="AP65" s="84"/>
      <c r="AQ65" s="84"/>
      <c r="AR65" s="84"/>
      <c r="AS65" s="84"/>
      <c r="AT65" s="84"/>
      <c r="AU65" s="84"/>
      <c r="AV65" s="84"/>
      <c r="AW65" s="84"/>
      <c r="AX65" s="84"/>
      <c r="AY65" s="84"/>
      <c r="AZ65" s="84"/>
      <c r="BA65" s="84"/>
      <c r="BB65" s="25"/>
      <c r="BC65" s="25"/>
      <c r="BD65" s="25"/>
      <c r="BE65" s="25"/>
      <c r="BF65" s="25"/>
      <c r="BG65" s="25"/>
      <c r="BH65" s="25"/>
      <c r="BI65" s="25"/>
      <c r="BJ65" s="25"/>
      <c r="BK65" s="25"/>
      <c r="BL65" s="25"/>
      <c r="BM65" s="25"/>
      <c r="BN65" s="25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BZ65" s="25"/>
      <c r="CA65" s="25"/>
      <c r="CB65" s="25"/>
      <c r="CC65" s="25"/>
      <c r="CD65" s="25"/>
      <c r="CE65" s="25"/>
      <c r="CF65" s="25"/>
      <c r="CG65" s="25"/>
      <c r="CH65" s="25"/>
      <c r="CI65" s="25"/>
      <c r="CJ65" s="25"/>
      <c r="CK65" s="25"/>
      <c r="CL65" s="25"/>
      <c r="CM65" s="25"/>
      <c r="CN65" s="25"/>
      <c r="CO65" s="25"/>
      <c r="CP65" s="25"/>
      <c r="CQ65" s="25"/>
      <c r="CR65" s="25"/>
      <c r="CS65" s="25"/>
      <c r="CT65" s="25"/>
      <c r="CU65" s="25"/>
      <c r="CV65" s="25"/>
      <c r="CW65" s="25"/>
      <c r="CX65" s="25"/>
      <c r="CY65" s="25"/>
      <c r="CZ65" s="25"/>
      <c r="DA65" s="25"/>
      <c r="DB65" s="25"/>
      <c r="DC65" s="25"/>
      <c r="DD65" s="25"/>
      <c r="DE65" s="25"/>
      <c r="DF65" s="25"/>
      <c r="DG65" s="25"/>
      <c r="DH65" s="25"/>
      <c r="DI65" s="25"/>
    </row>
    <row r="66" spans="1:113" ht="15.75" x14ac:dyDescent="0.2">
      <c r="A66" s="84"/>
      <c r="B66" s="84"/>
      <c r="C66" s="84"/>
      <c r="D66" s="84"/>
      <c r="E66" s="84"/>
      <c r="F66" s="84"/>
      <c r="G66" s="84"/>
      <c r="H66" s="84"/>
      <c r="I66" s="84"/>
      <c r="J66" s="84"/>
      <c r="K66" s="84"/>
      <c r="L66" s="84"/>
      <c r="M66" s="84"/>
      <c r="N66" s="84"/>
      <c r="O66" s="84"/>
      <c r="P66" s="84"/>
      <c r="Q66" s="84"/>
      <c r="R66" s="84"/>
      <c r="S66" s="84"/>
      <c r="T66" s="84"/>
      <c r="U66" s="84"/>
      <c r="V66" s="84"/>
      <c r="W66" s="84"/>
      <c r="X66" s="84"/>
      <c r="Y66" s="84"/>
      <c r="Z66" s="84"/>
      <c r="AA66" s="84"/>
      <c r="AB66" s="84"/>
      <c r="AC66" s="84"/>
      <c r="AD66" s="84"/>
      <c r="AE66" s="84"/>
      <c r="AF66" s="84"/>
      <c r="AG66" s="84"/>
      <c r="AH66" s="84"/>
      <c r="AI66" s="84"/>
      <c r="AJ66" s="84"/>
      <c r="AK66" s="84"/>
      <c r="AL66" s="84"/>
      <c r="AM66" s="84"/>
      <c r="AN66" s="84"/>
      <c r="AO66" s="84"/>
      <c r="AP66" s="84"/>
      <c r="AQ66" s="84"/>
      <c r="AR66" s="84"/>
      <c r="AS66" s="84"/>
      <c r="AT66" s="84"/>
      <c r="AU66" s="84"/>
      <c r="AV66" s="84"/>
      <c r="AW66" s="84"/>
      <c r="AX66" s="84"/>
      <c r="AY66" s="84"/>
      <c r="AZ66" s="84"/>
      <c r="BA66" s="84"/>
      <c r="BB66" s="25"/>
      <c r="BC66" s="25"/>
      <c r="BD66" s="25"/>
      <c r="BE66" s="25"/>
      <c r="BF66" s="25"/>
      <c r="BG66" s="25"/>
      <c r="BH66" s="25"/>
      <c r="BI66" s="25"/>
      <c r="BJ66" s="25"/>
      <c r="BK66" s="25"/>
      <c r="BL66" s="25"/>
      <c r="BM66" s="25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BZ66" s="25"/>
      <c r="CA66" s="25"/>
      <c r="CB66" s="25"/>
      <c r="CC66" s="25"/>
      <c r="CD66" s="25"/>
      <c r="CE66" s="25"/>
      <c r="CF66" s="25"/>
      <c r="CG66" s="25"/>
      <c r="CH66" s="25"/>
      <c r="CI66" s="25"/>
      <c r="CJ66" s="25"/>
      <c r="CK66" s="25"/>
      <c r="CL66" s="25"/>
      <c r="CM66" s="25"/>
      <c r="CN66" s="25"/>
      <c r="CO66" s="25"/>
      <c r="CP66" s="25"/>
      <c r="CQ66" s="25"/>
      <c r="CR66" s="25"/>
      <c r="CS66" s="25"/>
      <c r="CT66" s="25"/>
      <c r="CU66" s="25"/>
      <c r="CV66" s="25"/>
      <c r="CW66" s="25"/>
      <c r="CX66" s="25"/>
      <c r="CY66" s="25"/>
      <c r="CZ66" s="25"/>
      <c r="DA66" s="25"/>
      <c r="DB66" s="25"/>
      <c r="DC66" s="25"/>
      <c r="DD66" s="25"/>
      <c r="DE66" s="25"/>
      <c r="DF66" s="25"/>
      <c r="DG66" s="25"/>
      <c r="DH66" s="25"/>
      <c r="DI66" s="25"/>
    </row>
    <row r="67" spans="1:113" ht="15.75" x14ac:dyDescent="0.2">
      <c r="A67" s="84"/>
      <c r="B67" s="84"/>
      <c r="C67" s="84"/>
      <c r="D67" s="84"/>
      <c r="E67" s="84"/>
      <c r="F67" s="84"/>
      <c r="G67" s="84"/>
      <c r="H67" s="84"/>
      <c r="I67" s="84"/>
      <c r="J67" s="84"/>
      <c r="K67" s="84"/>
      <c r="L67" s="84"/>
      <c r="M67" s="84"/>
      <c r="N67" s="84"/>
      <c r="O67" s="84"/>
      <c r="P67" s="84"/>
      <c r="Q67" s="84"/>
      <c r="R67" s="84"/>
      <c r="S67" s="84"/>
      <c r="T67" s="84"/>
      <c r="U67" s="84"/>
      <c r="V67" s="84"/>
      <c r="W67" s="84"/>
      <c r="X67" s="84"/>
      <c r="Y67" s="84"/>
      <c r="Z67" s="84"/>
      <c r="AA67" s="84"/>
      <c r="AB67" s="84"/>
      <c r="AC67" s="84"/>
      <c r="AD67" s="84"/>
      <c r="AE67" s="84"/>
      <c r="AF67" s="84"/>
      <c r="AG67" s="84"/>
      <c r="AH67" s="84"/>
      <c r="AI67" s="84"/>
      <c r="AJ67" s="84"/>
      <c r="AK67" s="84"/>
      <c r="AL67" s="84"/>
      <c r="AM67" s="84"/>
      <c r="AN67" s="84"/>
      <c r="AO67" s="84"/>
      <c r="AP67" s="84"/>
      <c r="AQ67" s="84"/>
      <c r="AR67" s="84"/>
      <c r="AS67" s="84"/>
      <c r="AT67" s="84"/>
      <c r="AU67" s="84"/>
      <c r="AV67" s="84"/>
      <c r="AW67" s="84"/>
      <c r="AX67" s="84"/>
      <c r="AY67" s="84"/>
      <c r="AZ67" s="84"/>
      <c r="BA67" s="84"/>
      <c r="BB67" s="25"/>
      <c r="BC67" s="25"/>
      <c r="BD67" s="25"/>
      <c r="BE67" s="25"/>
      <c r="BF67" s="25"/>
      <c r="BG67" s="25"/>
      <c r="BH67" s="25"/>
      <c r="BI67" s="25"/>
      <c r="BJ67" s="25"/>
      <c r="BK67" s="25"/>
      <c r="BL67" s="25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  <c r="CI67" s="25"/>
      <c r="CJ67" s="25"/>
      <c r="CK67" s="25"/>
      <c r="CL67" s="25"/>
      <c r="CM67" s="25"/>
      <c r="CN67" s="25"/>
      <c r="CO67" s="25"/>
      <c r="CP67" s="25"/>
      <c r="CQ67" s="25"/>
      <c r="CR67" s="25"/>
      <c r="CS67" s="25"/>
      <c r="CT67" s="25"/>
      <c r="CU67" s="25"/>
      <c r="CV67" s="25"/>
      <c r="CW67" s="25"/>
      <c r="CX67" s="25"/>
      <c r="CY67" s="25"/>
      <c r="CZ67" s="25"/>
      <c r="DA67" s="25"/>
      <c r="DB67" s="25"/>
      <c r="DC67" s="25"/>
      <c r="DD67" s="25"/>
      <c r="DE67" s="25"/>
      <c r="DF67" s="25"/>
      <c r="DG67" s="25"/>
      <c r="DH67" s="25"/>
      <c r="DI67" s="25"/>
    </row>
    <row r="68" spans="1:113" ht="15.75" x14ac:dyDescent="0.2">
      <c r="A68" s="84"/>
      <c r="B68" s="84"/>
      <c r="C68" s="84"/>
      <c r="D68" s="84"/>
      <c r="E68" s="84"/>
      <c r="F68" s="84"/>
      <c r="G68" s="84"/>
      <c r="H68" s="84"/>
      <c r="I68" s="84"/>
      <c r="J68" s="84"/>
      <c r="K68" s="84"/>
      <c r="L68" s="84"/>
      <c r="M68" s="84"/>
      <c r="N68" s="84"/>
      <c r="O68" s="84"/>
      <c r="P68" s="84"/>
      <c r="Q68" s="84"/>
      <c r="R68" s="84"/>
      <c r="S68" s="84"/>
      <c r="T68" s="84"/>
      <c r="U68" s="84"/>
      <c r="V68" s="84"/>
      <c r="W68" s="84"/>
      <c r="X68" s="84"/>
      <c r="Y68" s="84"/>
      <c r="Z68" s="84"/>
      <c r="AA68" s="84"/>
      <c r="AB68" s="84"/>
      <c r="AC68" s="84"/>
      <c r="AD68" s="84"/>
      <c r="AE68" s="84"/>
      <c r="AF68" s="84"/>
      <c r="AG68" s="84"/>
      <c r="AH68" s="84"/>
      <c r="AI68" s="84"/>
      <c r="AJ68" s="84"/>
      <c r="AK68" s="84"/>
      <c r="AL68" s="84"/>
      <c r="AM68" s="84"/>
      <c r="AN68" s="84"/>
      <c r="AO68" s="84"/>
      <c r="AP68" s="84"/>
      <c r="AQ68" s="84"/>
      <c r="AR68" s="84"/>
      <c r="AS68" s="84"/>
      <c r="AT68" s="84"/>
      <c r="AU68" s="84"/>
      <c r="AV68" s="84"/>
      <c r="AW68" s="84"/>
      <c r="AX68" s="84"/>
      <c r="AY68" s="84"/>
      <c r="AZ68" s="84"/>
      <c r="BA68" s="84"/>
      <c r="BB68" s="25"/>
      <c r="BC68" s="25"/>
      <c r="BD68" s="25"/>
      <c r="BE68" s="25"/>
      <c r="BF68" s="25"/>
      <c r="BG68" s="25"/>
      <c r="BH68" s="25"/>
      <c r="BI68" s="25"/>
      <c r="BJ68" s="25"/>
      <c r="BK68" s="25"/>
      <c r="BL68" s="25"/>
      <c r="BM68" s="25"/>
      <c r="BN68" s="25"/>
      <c r="BO68" s="25"/>
      <c r="BP68" s="25"/>
      <c r="BQ68" s="25"/>
      <c r="BR68" s="25"/>
      <c r="BS68" s="25"/>
      <c r="BT68" s="25"/>
      <c r="BU68" s="25"/>
      <c r="BV68" s="25"/>
      <c r="BW68" s="25"/>
      <c r="BX68" s="25"/>
      <c r="BY68" s="25"/>
      <c r="BZ68" s="25"/>
      <c r="CA68" s="25"/>
      <c r="CB68" s="25"/>
      <c r="CC68" s="25"/>
      <c r="CD68" s="25"/>
      <c r="CE68" s="25"/>
      <c r="CF68" s="25"/>
      <c r="CG68" s="25"/>
      <c r="CH68" s="25"/>
      <c r="CI68" s="25"/>
      <c r="CJ68" s="25"/>
      <c r="CK68" s="25"/>
      <c r="CL68" s="25"/>
      <c r="CM68" s="25"/>
      <c r="CN68" s="25"/>
      <c r="CO68" s="25"/>
      <c r="CP68" s="25"/>
      <c r="CQ68" s="25"/>
      <c r="CR68" s="25"/>
      <c r="CS68" s="25"/>
      <c r="CT68" s="25"/>
      <c r="CU68" s="25"/>
      <c r="CV68" s="25"/>
      <c r="CW68" s="25"/>
      <c r="CX68" s="25"/>
      <c r="CY68" s="25"/>
      <c r="CZ68" s="25"/>
      <c r="DA68" s="25"/>
      <c r="DB68" s="25"/>
      <c r="DC68" s="25"/>
      <c r="DD68" s="25"/>
      <c r="DE68" s="25"/>
      <c r="DF68" s="25"/>
      <c r="DG68" s="25"/>
      <c r="DH68" s="25"/>
      <c r="DI68" s="25"/>
    </row>
    <row r="69" spans="1:113" ht="15.75" x14ac:dyDescent="0.2">
      <c r="A69" s="84"/>
      <c r="B69" s="84"/>
      <c r="C69" s="84"/>
      <c r="D69" s="84"/>
      <c r="E69" s="84"/>
      <c r="F69" s="84"/>
      <c r="G69" s="84"/>
      <c r="H69" s="84"/>
      <c r="I69" s="84"/>
      <c r="J69" s="84"/>
      <c r="K69" s="84"/>
      <c r="L69" s="84"/>
      <c r="M69" s="84"/>
      <c r="N69" s="84"/>
      <c r="O69" s="84"/>
      <c r="P69" s="84"/>
      <c r="Q69" s="84"/>
      <c r="R69" s="84"/>
      <c r="S69" s="84"/>
      <c r="T69" s="84"/>
      <c r="U69" s="84"/>
      <c r="V69" s="84"/>
      <c r="W69" s="84"/>
      <c r="X69" s="84"/>
      <c r="Y69" s="84"/>
      <c r="Z69" s="84"/>
      <c r="AA69" s="84"/>
      <c r="AB69" s="84"/>
      <c r="AC69" s="84"/>
      <c r="AD69" s="84"/>
      <c r="AE69" s="84"/>
      <c r="AF69" s="84"/>
      <c r="AG69" s="84"/>
      <c r="AH69" s="84"/>
      <c r="AI69" s="84"/>
      <c r="AJ69" s="84"/>
      <c r="AK69" s="84"/>
      <c r="AL69" s="84"/>
      <c r="AM69" s="84"/>
      <c r="AN69" s="84"/>
      <c r="AO69" s="84"/>
      <c r="AP69" s="84"/>
      <c r="AQ69" s="84"/>
      <c r="AR69" s="84"/>
      <c r="AS69" s="84"/>
      <c r="AT69" s="84"/>
      <c r="AU69" s="84"/>
      <c r="AV69" s="84"/>
      <c r="AW69" s="84"/>
      <c r="AX69" s="84"/>
      <c r="AY69" s="84"/>
      <c r="AZ69" s="84"/>
      <c r="BA69" s="84"/>
      <c r="BB69" s="25"/>
      <c r="BC69" s="25"/>
      <c r="BD69" s="25"/>
      <c r="BE69" s="25"/>
      <c r="BF69" s="25"/>
      <c r="BG69" s="25"/>
      <c r="BH69" s="25"/>
      <c r="BI69" s="25"/>
      <c r="BJ69" s="25"/>
      <c r="BK69" s="25"/>
      <c r="BL69" s="25"/>
      <c r="BM69" s="25"/>
      <c r="BN69" s="25"/>
      <c r="BO69" s="25"/>
      <c r="BP69" s="25"/>
      <c r="BQ69" s="25"/>
      <c r="BR69" s="25"/>
      <c r="BS69" s="25"/>
      <c r="BT69" s="25"/>
      <c r="BU69" s="25"/>
      <c r="BV69" s="25"/>
      <c r="BW69" s="25"/>
      <c r="BX69" s="25"/>
      <c r="BY69" s="25"/>
      <c r="BZ69" s="25"/>
      <c r="CA69" s="25"/>
      <c r="CB69" s="25"/>
      <c r="CC69" s="25"/>
      <c r="CD69" s="25"/>
      <c r="CE69" s="25"/>
      <c r="CF69" s="25"/>
      <c r="CG69" s="25"/>
      <c r="CH69" s="25"/>
      <c r="CI69" s="25"/>
      <c r="CJ69" s="25"/>
      <c r="CK69" s="25"/>
      <c r="CL69" s="25"/>
      <c r="CM69" s="25"/>
      <c r="CN69" s="25"/>
      <c r="CO69" s="25"/>
      <c r="CP69" s="25"/>
      <c r="CQ69" s="25"/>
      <c r="CR69" s="25"/>
      <c r="CS69" s="25"/>
      <c r="CT69" s="25"/>
      <c r="CU69" s="25"/>
      <c r="CV69" s="25"/>
      <c r="CW69" s="25"/>
      <c r="CX69" s="25"/>
      <c r="CY69" s="25"/>
      <c r="CZ69" s="25"/>
      <c r="DA69" s="25"/>
      <c r="DB69" s="25"/>
      <c r="DC69" s="25"/>
      <c r="DD69" s="25"/>
      <c r="DE69" s="25"/>
      <c r="DF69" s="25"/>
      <c r="DG69" s="25"/>
      <c r="DH69" s="25"/>
      <c r="DI69" s="25"/>
    </row>
    <row r="70" spans="1:113" ht="15.75" x14ac:dyDescent="0.2">
      <c r="A70" s="84"/>
      <c r="B70" s="84"/>
      <c r="C70" s="84"/>
      <c r="D70" s="84"/>
      <c r="E70" s="84"/>
      <c r="F70" s="84"/>
      <c r="G70" s="84"/>
      <c r="H70" s="84"/>
      <c r="I70" s="84"/>
      <c r="J70" s="84"/>
      <c r="K70" s="84"/>
      <c r="L70" s="84"/>
      <c r="M70" s="84"/>
      <c r="N70" s="84"/>
      <c r="O70" s="84"/>
      <c r="P70" s="84"/>
      <c r="Q70" s="84"/>
      <c r="R70" s="84"/>
      <c r="S70" s="84"/>
      <c r="T70" s="84"/>
      <c r="U70" s="84"/>
      <c r="V70" s="84"/>
      <c r="W70" s="84"/>
      <c r="X70" s="84"/>
      <c r="Y70" s="84"/>
      <c r="Z70" s="84"/>
      <c r="AA70" s="84"/>
      <c r="AB70" s="84"/>
      <c r="AC70" s="84"/>
      <c r="AD70" s="84"/>
      <c r="AE70" s="84"/>
      <c r="AF70" s="84"/>
      <c r="AG70" s="84"/>
      <c r="AH70" s="84"/>
      <c r="AI70" s="84"/>
      <c r="AJ70" s="84"/>
      <c r="AK70" s="84"/>
      <c r="AL70" s="84"/>
      <c r="AM70" s="84"/>
      <c r="AN70" s="84"/>
      <c r="AO70" s="84"/>
      <c r="AP70" s="84"/>
      <c r="AQ70" s="84"/>
      <c r="AR70" s="84"/>
      <c r="AS70" s="84"/>
      <c r="AT70" s="84"/>
      <c r="AU70" s="84"/>
      <c r="AV70" s="84"/>
      <c r="AW70" s="84"/>
      <c r="AX70" s="84"/>
      <c r="AY70" s="84"/>
      <c r="AZ70" s="84"/>
      <c r="BA70" s="84"/>
      <c r="BB70" s="25"/>
      <c r="BC70" s="25"/>
      <c r="BD70" s="25"/>
      <c r="BE70" s="25"/>
      <c r="BF70" s="25"/>
      <c r="BG70" s="25"/>
      <c r="BH70" s="25"/>
      <c r="BI70" s="25"/>
      <c r="BJ70" s="25"/>
      <c r="BK70" s="25"/>
      <c r="BL70" s="25"/>
      <c r="BM70" s="25"/>
      <c r="BN70" s="25"/>
      <c r="BO70" s="25"/>
      <c r="BP70" s="25"/>
      <c r="BQ70" s="25"/>
      <c r="BR70" s="25"/>
      <c r="BS70" s="25"/>
      <c r="BT70" s="25"/>
      <c r="BU70" s="25"/>
      <c r="BV70" s="25"/>
      <c r="BW70" s="25"/>
      <c r="BX70" s="25"/>
      <c r="BY70" s="25"/>
      <c r="BZ70" s="25"/>
      <c r="CA70" s="25"/>
      <c r="CB70" s="25"/>
      <c r="CC70" s="25"/>
      <c r="CD70" s="25"/>
      <c r="CE70" s="25"/>
      <c r="CF70" s="25"/>
      <c r="CG70" s="25"/>
      <c r="CH70" s="25"/>
      <c r="CI70" s="25"/>
      <c r="CJ70" s="25"/>
      <c r="CK70" s="25"/>
      <c r="CL70" s="25"/>
      <c r="CM70" s="25"/>
      <c r="CN70" s="25"/>
      <c r="CO70" s="25"/>
      <c r="CP70" s="25"/>
      <c r="CQ70" s="25"/>
      <c r="CR70" s="25"/>
      <c r="CS70" s="25"/>
      <c r="CT70" s="25"/>
      <c r="CU70" s="25"/>
      <c r="CV70" s="25"/>
      <c r="CW70" s="25"/>
      <c r="CX70" s="25"/>
      <c r="CY70" s="25"/>
      <c r="CZ70" s="25"/>
      <c r="DA70" s="25"/>
      <c r="DB70" s="25"/>
      <c r="DC70" s="25"/>
      <c r="DD70" s="25"/>
      <c r="DE70" s="25"/>
      <c r="DF70" s="25"/>
      <c r="DG70" s="25"/>
      <c r="DH70" s="25"/>
      <c r="DI70" s="25"/>
    </row>
    <row r="71" spans="1:113" ht="15.75" x14ac:dyDescent="0.2">
      <c r="A71" s="84"/>
      <c r="B71" s="84"/>
      <c r="C71" s="84"/>
      <c r="D71" s="84"/>
      <c r="E71" s="84"/>
      <c r="F71" s="84"/>
      <c r="G71" s="84"/>
      <c r="H71" s="84"/>
      <c r="I71" s="84"/>
      <c r="J71" s="84"/>
      <c r="K71" s="84"/>
      <c r="L71" s="84"/>
      <c r="M71" s="84"/>
      <c r="N71" s="84"/>
      <c r="O71" s="84"/>
      <c r="P71" s="84"/>
      <c r="Q71" s="84"/>
      <c r="R71" s="84"/>
      <c r="S71" s="84"/>
      <c r="T71" s="84"/>
      <c r="U71" s="84"/>
      <c r="V71" s="84"/>
      <c r="W71" s="84"/>
      <c r="X71" s="84"/>
      <c r="Y71" s="84"/>
      <c r="Z71" s="84"/>
      <c r="AA71" s="84"/>
      <c r="AB71" s="84"/>
      <c r="AC71" s="84"/>
      <c r="AD71" s="84"/>
      <c r="AE71" s="84"/>
      <c r="AF71" s="84"/>
      <c r="AG71" s="84"/>
      <c r="AH71" s="84"/>
      <c r="AI71" s="84"/>
      <c r="AJ71" s="84"/>
      <c r="AK71" s="84"/>
      <c r="AL71" s="84"/>
      <c r="AM71" s="84"/>
      <c r="AN71" s="84"/>
      <c r="AO71" s="84"/>
      <c r="AP71" s="84"/>
      <c r="AQ71" s="84"/>
      <c r="AR71" s="84"/>
      <c r="AS71" s="84"/>
      <c r="AT71" s="84"/>
      <c r="AU71" s="84"/>
      <c r="AV71" s="84"/>
      <c r="AW71" s="84"/>
      <c r="AX71" s="84"/>
      <c r="AY71" s="84"/>
      <c r="AZ71" s="84"/>
      <c r="BA71" s="84"/>
      <c r="BB71" s="25"/>
      <c r="BC71" s="25"/>
      <c r="BD71" s="25"/>
      <c r="BE71" s="25"/>
      <c r="BF71" s="25"/>
      <c r="BG71" s="25"/>
      <c r="BH71" s="25"/>
      <c r="BI71" s="25"/>
      <c r="BJ71" s="25"/>
      <c r="BK71" s="25"/>
      <c r="BL71" s="25"/>
      <c r="BM71" s="25"/>
      <c r="BN71" s="25"/>
      <c r="BO71" s="25"/>
      <c r="BP71" s="25"/>
      <c r="BQ71" s="25"/>
      <c r="BR71" s="25"/>
      <c r="BS71" s="25"/>
      <c r="BT71" s="25"/>
      <c r="BU71" s="25"/>
      <c r="BV71" s="25"/>
      <c r="BW71" s="25"/>
      <c r="BX71" s="25"/>
      <c r="BY71" s="25"/>
      <c r="BZ71" s="25"/>
      <c r="CA71" s="25"/>
      <c r="CB71" s="25"/>
      <c r="CC71" s="25"/>
      <c r="CD71" s="25"/>
      <c r="CE71" s="25"/>
      <c r="CF71" s="25"/>
      <c r="CG71" s="25"/>
      <c r="CH71" s="25"/>
      <c r="CI71" s="25"/>
      <c r="CJ71" s="25"/>
      <c r="CK71" s="25"/>
      <c r="CL71" s="25"/>
      <c r="CM71" s="25"/>
      <c r="CN71" s="25"/>
      <c r="CO71" s="25"/>
      <c r="CP71" s="25"/>
      <c r="CQ71" s="25"/>
      <c r="CR71" s="25"/>
      <c r="CS71" s="25"/>
      <c r="CT71" s="25"/>
      <c r="CU71" s="25"/>
      <c r="CV71" s="25"/>
      <c r="CW71" s="25"/>
      <c r="CX71" s="25"/>
      <c r="CY71" s="25"/>
      <c r="CZ71" s="25"/>
      <c r="DA71" s="25"/>
      <c r="DB71" s="25"/>
      <c r="DC71" s="25"/>
      <c r="DD71" s="25"/>
      <c r="DE71" s="25"/>
      <c r="DF71" s="25"/>
      <c r="DG71" s="25"/>
      <c r="DH71" s="25"/>
      <c r="DI71" s="25"/>
    </row>
    <row r="72" spans="1:113" ht="15.75" x14ac:dyDescent="0.2">
      <c r="A72" s="84"/>
      <c r="B72" s="84"/>
      <c r="C72" s="84"/>
      <c r="D72" s="84"/>
      <c r="E72" s="84"/>
      <c r="F72" s="84"/>
      <c r="G72" s="84"/>
      <c r="H72" s="84"/>
      <c r="I72" s="84"/>
      <c r="J72" s="84"/>
      <c r="K72" s="84"/>
      <c r="L72" s="84"/>
      <c r="M72" s="84"/>
      <c r="N72" s="84"/>
      <c r="O72" s="84"/>
      <c r="P72" s="84"/>
      <c r="Q72" s="84"/>
      <c r="R72" s="84"/>
      <c r="S72" s="84"/>
      <c r="T72" s="84"/>
      <c r="U72" s="84"/>
      <c r="V72" s="84"/>
      <c r="W72" s="84"/>
      <c r="X72" s="84"/>
      <c r="Y72" s="84"/>
      <c r="Z72" s="84"/>
      <c r="AA72" s="84"/>
      <c r="AB72" s="84"/>
      <c r="AC72" s="84"/>
      <c r="AD72" s="84"/>
      <c r="AE72" s="84"/>
      <c r="AF72" s="84"/>
      <c r="AG72" s="84"/>
      <c r="AH72" s="84"/>
      <c r="AI72" s="84"/>
      <c r="AJ72" s="84"/>
      <c r="AK72" s="84"/>
      <c r="AL72" s="84"/>
      <c r="AM72" s="84"/>
      <c r="AN72" s="84"/>
      <c r="AO72" s="84"/>
      <c r="AP72" s="84"/>
      <c r="AQ72" s="84"/>
      <c r="AR72" s="84"/>
      <c r="AS72" s="84"/>
      <c r="AT72" s="84"/>
      <c r="AU72" s="84"/>
      <c r="AV72" s="84"/>
      <c r="AW72" s="84"/>
      <c r="AX72" s="84"/>
      <c r="AY72" s="84"/>
      <c r="AZ72" s="84"/>
      <c r="BA72" s="84"/>
      <c r="BB72" s="25"/>
      <c r="BC72" s="25"/>
      <c r="BD72" s="25"/>
      <c r="BE72" s="25"/>
      <c r="BF72" s="25"/>
      <c r="BG72" s="25"/>
      <c r="BH72" s="25"/>
      <c r="BI72" s="25"/>
      <c r="BJ72" s="25"/>
      <c r="BK72" s="25"/>
      <c r="BL72" s="25"/>
      <c r="BM72" s="25"/>
      <c r="BN72" s="25"/>
      <c r="BO72" s="25"/>
      <c r="BP72" s="25"/>
      <c r="BQ72" s="25"/>
      <c r="BR72" s="25"/>
      <c r="BS72" s="25"/>
      <c r="BT72" s="25"/>
      <c r="BU72" s="25"/>
      <c r="BV72" s="25"/>
      <c r="BW72" s="25"/>
      <c r="BX72" s="25"/>
      <c r="BY72" s="25"/>
      <c r="BZ72" s="25"/>
      <c r="CA72" s="25"/>
      <c r="CB72" s="25"/>
      <c r="CC72" s="25"/>
      <c r="CD72" s="25"/>
      <c r="CE72" s="25"/>
      <c r="CF72" s="25"/>
      <c r="CG72" s="25"/>
      <c r="CH72" s="25"/>
      <c r="CI72" s="25"/>
      <c r="CJ72" s="25"/>
      <c r="CK72" s="25"/>
      <c r="CL72" s="25"/>
      <c r="CM72" s="25"/>
      <c r="CN72" s="25"/>
      <c r="CO72" s="25"/>
      <c r="CP72" s="25"/>
      <c r="CQ72" s="25"/>
      <c r="CR72" s="25"/>
      <c r="CS72" s="25"/>
      <c r="CT72" s="25"/>
      <c r="CU72" s="25"/>
      <c r="CV72" s="25"/>
      <c r="CW72" s="25"/>
      <c r="CX72" s="25"/>
      <c r="CY72" s="25"/>
      <c r="CZ72" s="25"/>
      <c r="DA72" s="25"/>
      <c r="DB72" s="25"/>
      <c r="DC72" s="25"/>
      <c r="DD72" s="25"/>
      <c r="DE72" s="25"/>
      <c r="DF72" s="25"/>
      <c r="DG72" s="25"/>
      <c r="DH72" s="25"/>
      <c r="DI72" s="25"/>
    </row>
    <row r="73" spans="1:113" ht="15.75" x14ac:dyDescent="0.2">
      <c r="A73" s="84"/>
      <c r="B73" s="84"/>
      <c r="C73" s="84"/>
      <c r="D73" s="84"/>
      <c r="E73" s="84"/>
      <c r="F73" s="84"/>
      <c r="G73" s="84"/>
      <c r="H73" s="84"/>
      <c r="I73" s="84"/>
      <c r="J73" s="84"/>
      <c r="K73" s="84"/>
      <c r="L73" s="84"/>
      <c r="M73" s="84"/>
      <c r="N73" s="84"/>
      <c r="O73" s="84"/>
      <c r="P73" s="84"/>
      <c r="Q73" s="84"/>
      <c r="R73" s="84"/>
      <c r="S73" s="84"/>
      <c r="T73" s="84"/>
      <c r="U73" s="84"/>
      <c r="V73" s="84"/>
      <c r="W73" s="84"/>
      <c r="X73" s="84"/>
      <c r="Y73" s="84"/>
      <c r="Z73" s="84"/>
      <c r="AA73" s="84"/>
      <c r="AB73" s="84"/>
      <c r="AC73" s="84"/>
      <c r="AD73" s="84"/>
      <c r="AE73" s="84"/>
      <c r="AF73" s="84"/>
      <c r="AG73" s="84"/>
      <c r="AH73" s="84"/>
      <c r="AI73" s="84"/>
      <c r="AJ73" s="84"/>
      <c r="AK73" s="84"/>
      <c r="AL73" s="84"/>
      <c r="AM73" s="84"/>
      <c r="AN73" s="84"/>
      <c r="AO73" s="84"/>
      <c r="AP73" s="84"/>
      <c r="AQ73" s="84"/>
      <c r="AR73" s="84"/>
      <c r="AS73" s="84"/>
      <c r="AT73" s="84"/>
      <c r="AU73" s="84"/>
      <c r="AV73" s="84"/>
      <c r="AW73" s="84"/>
      <c r="AX73" s="84"/>
      <c r="AY73" s="84"/>
      <c r="AZ73" s="84"/>
      <c r="BA73" s="84"/>
      <c r="BB73" s="25"/>
      <c r="BC73" s="25"/>
      <c r="BD73" s="25"/>
      <c r="BE73" s="25"/>
      <c r="BF73" s="25"/>
      <c r="BG73" s="25"/>
      <c r="BH73" s="25"/>
      <c r="BI73" s="25"/>
      <c r="BJ73" s="25"/>
      <c r="BK73" s="25"/>
      <c r="BL73" s="25"/>
      <c r="BM73" s="25"/>
      <c r="BN73" s="25"/>
      <c r="BO73" s="25"/>
      <c r="BP73" s="25"/>
      <c r="BQ73" s="25"/>
      <c r="BR73" s="25"/>
      <c r="BS73" s="25"/>
      <c r="BT73" s="25"/>
      <c r="BU73" s="25"/>
      <c r="BV73" s="25"/>
      <c r="BW73" s="25"/>
      <c r="BX73" s="25"/>
      <c r="BY73" s="25"/>
      <c r="BZ73" s="25"/>
      <c r="CA73" s="25"/>
      <c r="CB73" s="25"/>
      <c r="CC73" s="25"/>
      <c r="CD73" s="25"/>
      <c r="CE73" s="25"/>
      <c r="CF73" s="25"/>
      <c r="CG73" s="25"/>
      <c r="CH73" s="25"/>
      <c r="CI73" s="25"/>
      <c r="CJ73" s="25"/>
      <c r="CK73" s="25"/>
      <c r="CL73" s="25"/>
      <c r="CM73" s="25"/>
      <c r="CN73" s="25"/>
      <c r="CO73" s="25"/>
      <c r="CP73" s="25"/>
      <c r="CQ73" s="25"/>
      <c r="CR73" s="25"/>
      <c r="CS73" s="25"/>
      <c r="CT73" s="25"/>
      <c r="CU73" s="25"/>
      <c r="CV73" s="25"/>
      <c r="CW73" s="25"/>
      <c r="CX73" s="25"/>
      <c r="CY73" s="25"/>
      <c r="CZ73" s="25"/>
      <c r="DA73" s="25"/>
      <c r="DB73" s="25"/>
      <c r="DC73" s="25"/>
      <c r="DD73" s="25"/>
      <c r="DE73" s="25"/>
      <c r="DF73" s="25"/>
      <c r="DG73" s="25"/>
      <c r="DH73" s="25"/>
      <c r="DI73" s="25"/>
    </row>
    <row r="74" spans="1:113" ht="15.75" x14ac:dyDescent="0.2">
      <c r="A74" s="84"/>
      <c r="B74" s="84"/>
      <c r="C74" s="84"/>
      <c r="D74" s="84"/>
      <c r="E74" s="84"/>
      <c r="F74" s="84"/>
      <c r="G74" s="84"/>
      <c r="H74" s="84"/>
      <c r="I74" s="84"/>
      <c r="J74" s="84"/>
      <c r="K74" s="84"/>
      <c r="L74" s="84"/>
      <c r="M74" s="84"/>
      <c r="N74" s="84"/>
      <c r="O74" s="84"/>
      <c r="P74" s="84"/>
      <c r="Q74" s="84"/>
      <c r="R74" s="84"/>
      <c r="S74" s="84"/>
      <c r="T74" s="84"/>
      <c r="U74" s="84"/>
      <c r="V74" s="84"/>
      <c r="W74" s="84"/>
      <c r="X74" s="84"/>
      <c r="Y74" s="84"/>
      <c r="Z74" s="84"/>
      <c r="AA74" s="84"/>
      <c r="AB74" s="84"/>
      <c r="AC74" s="84"/>
      <c r="AD74" s="84"/>
      <c r="AE74" s="84"/>
      <c r="AF74" s="84"/>
      <c r="AG74" s="84"/>
      <c r="AH74" s="84"/>
      <c r="AI74" s="84"/>
      <c r="AJ74" s="84"/>
      <c r="AK74" s="84"/>
      <c r="AL74" s="84"/>
      <c r="AM74" s="84"/>
      <c r="AN74" s="84"/>
      <c r="AO74" s="84"/>
      <c r="AP74" s="84"/>
      <c r="AQ74" s="84"/>
      <c r="AR74" s="84"/>
      <c r="AS74" s="84"/>
      <c r="AT74" s="84"/>
      <c r="AU74" s="84"/>
      <c r="AV74" s="84"/>
      <c r="AW74" s="84"/>
      <c r="AX74" s="84"/>
      <c r="AY74" s="84"/>
      <c r="AZ74" s="84"/>
      <c r="BA74" s="84"/>
      <c r="BB74" s="25"/>
      <c r="BC74" s="25"/>
      <c r="BD74" s="25"/>
      <c r="BE74" s="25"/>
      <c r="BF74" s="25"/>
      <c r="BG74" s="25"/>
      <c r="BH74" s="25"/>
      <c r="BI74" s="25"/>
      <c r="BJ74" s="25"/>
      <c r="BK74" s="25"/>
      <c r="BL74" s="25"/>
      <c r="BM74" s="25"/>
      <c r="BN74" s="25"/>
      <c r="BO74" s="25"/>
      <c r="BP74" s="25"/>
      <c r="BQ74" s="25"/>
      <c r="BR74" s="25"/>
      <c r="BS74" s="25"/>
      <c r="BT74" s="25"/>
      <c r="BU74" s="25"/>
      <c r="BV74" s="25"/>
      <c r="BW74" s="25"/>
      <c r="BX74" s="25"/>
      <c r="BY74" s="25"/>
      <c r="BZ74" s="25"/>
      <c r="CA74" s="25"/>
      <c r="CB74" s="25"/>
      <c r="CC74" s="25"/>
      <c r="CD74" s="25"/>
      <c r="CE74" s="25"/>
      <c r="CF74" s="25"/>
      <c r="CG74" s="25"/>
      <c r="CH74" s="25"/>
      <c r="CI74" s="25"/>
      <c r="CJ74" s="25"/>
      <c r="CK74" s="25"/>
      <c r="CL74" s="25"/>
      <c r="CM74" s="25"/>
      <c r="CN74" s="25"/>
      <c r="CO74" s="25"/>
      <c r="CP74" s="25"/>
      <c r="CQ74" s="25"/>
      <c r="CR74" s="25"/>
      <c r="CS74" s="25"/>
      <c r="CT74" s="25"/>
      <c r="CU74" s="25"/>
      <c r="CV74" s="25"/>
      <c r="CW74" s="25"/>
      <c r="CX74" s="25"/>
      <c r="CY74" s="25"/>
      <c r="CZ74" s="25"/>
      <c r="DA74" s="25"/>
      <c r="DB74" s="25"/>
      <c r="DC74" s="25"/>
      <c r="DD74" s="25"/>
      <c r="DE74" s="25"/>
      <c r="DF74" s="25"/>
      <c r="DG74" s="25"/>
      <c r="DH74" s="25"/>
      <c r="DI74" s="25"/>
    </row>
    <row r="75" spans="1:113" ht="15.75" x14ac:dyDescent="0.2">
      <c r="A75" s="84"/>
      <c r="B75" s="84"/>
      <c r="C75" s="84"/>
      <c r="D75" s="84"/>
      <c r="E75" s="84"/>
      <c r="F75" s="84"/>
      <c r="G75" s="84"/>
      <c r="H75" s="84"/>
      <c r="I75" s="84"/>
      <c r="J75" s="84"/>
      <c r="K75" s="84"/>
      <c r="L75" s="84"/>
      <c r="M75" s="84"/>
      <c r="N75" s="84"/>
      <c r="O75" s="84"/>
      <c r="P75" s="84"/>
      <c r="Q75" s="84"/>
      <c r="R75" s="84"/>
      <c r="S75" s="84"/>
      <c r="T75" s="84"/>
      <c r="U75" s="84"/>
      <c r="V75" s="84"/>
      <c r="W75" s="84"/>
      <c r="X75" s="84"/>
      <c r="Y75" s="84"/>
      <c r="Z75" s="84"/>
      <c r="AA75" s="84"/>
      <c r="AB75" s="84"/>
      <c r="AC75" s="84"/>
      <c r="AD75" s="84"/>
      <c r="AE75" s="84"/>
      <c r="AF75" s="84"/>
      <c r="AG75" s="84"/>
      <c r="AH75" s="84"/>
      <c r="AI75" s="84"/>
      <c r="AJ75" s="84"/>
      <c r="AK75" s="84"/>
      <c r="AL75" s="84"/>
      <c r="AM75" s="84"/>
      <c r="AN75" s="84"/>
      <c r="AO75" s="84"/>
      <c r="AP75" s="84"/>
      <c r="AQ75" s="84"/>
      <c r="AR75" s="84"/>
      <c r="AS75" s="84"/>
      <c r="AT75" s="84"/>
      <c r="AU75" s="84"/>
      <c r="AV75" s="84"/>
      <c r="AW75" s="84"/>
      <c r="AX75" s="84"/>
      <c r="AY75" s="84"/>
      <c r="AZ75" s="84"/>
      <c r="BA75" s="84"/>
      <c r="BB75" s="25"/>
      <c r="BC75" s="25"/>
      <c r="BD75" s="25"/>
      <c r="BE75" s="25"/>
      <c r="BF75" s="25"/>
      <c r="BG75" s="25"/>
      <c r="BH75" s="25"/>
      <c r="BI75" s="25"/>
      <c r="BJ75" s="25"/>
      <c r="BK75" s="25"/>
      <c r="BL75" s="25"/>
      <c r="BM75" s="25"/>
      <c r="BN75" s="25"/>
      <c r="BO75" s="25"/>
      <c r="BP75" s="25"/>
      <c r="BQ75" s="25"/>
      <c r="BR75" s="25"/>
      <c r="BS75" s="25"/>
      <c r="BT75" s="25"/>
      <c r="BU75" s="25"/>
      <c r="BV75" s="25"/>
      <c r="BW75" s="25"/>
      <c r="BX75" s="25"/>
      <c r="BY75" s="25"/>
      <c r="BZ75" s="25"/>
      <c r="CA75" s="25"/>
      <c r="CB75" s="25"/>
      <c r="CC75" s="25"/>
      <c r="CD75" s="25"/>
      <c r="CE75" s="25"/>
      <c r="CF75" s="25"/>
      <c r="CG75" s="25"/>
      <c r="CH75" s="25"/>
      <c r="CI75" s="25"/>
      <c r="CJ75" s="25"/>
      <c r="CK75" s="25"/>
      <c r="CL75" s="25"/>
      <c r="CM75" s="25"/>
      <c r="CN75" s="25"/>
      <c r="CO75" s="25"/>
      <c r="CP75" s="25"/>
      <c r="CQ75" s="25"/>
      <c r="CR75" s="25"/>
      <c r="CS75" s="25"/>
      <c r="CT75" s="25"/>
      <c r="CU75" s="25"/>
      <c r="CV75" s="25"/>
      <c r="CW75" s="25"/>
      <c r="CX75" s="25"/>
      <c r="CY75" s="25"/>
      <c r="CZ75" s="25"/>
      <c r="DA75" s="25"/>
      <c r="DB75" s="25"/>
      <c r="DC75" s="25"/>
      <c r="DD75" s="25"/>
      <c r="DE75" s="25"/>
      <c r="DF75" s="25"/>
      <c r="DG75" s="25"/>
      <c r="DH75" s="25"/>
      <c r="DI75" s="25"/>
    </row>
    <row r="76" spans="1:113" ht="15.75" x14ac:dyDescent="0.2">
      <c r="A76" s="84"/>
      <c r="B76" s="84"/>
      <c r="C76" s="84"/>
      <c r="D76" s="84"/>
      <c r="E76" s="84"/>
      <c r="F76" s="84"/>
      <c r="G76" s="84"/>
      <c r="H76" s="84"/>
      <c r="I76" s="84"/>
      <c r="J76" s="84"/>
      <c r="K76" s="84"/>
      <c r="L76" s="84"/>
      <c r="M76" s="84"/>
      <c r="N76" s="84"/>
      <c r="O76" s="84"/>
      <c r="P76" s="84"/>
      <c r="Q76" s="84"/>
      <c r="R76" s="84"/>
      <c r="S76" s="84"/>
      <c r="T76" s="84"/>
      <c r="U76" s="84"/>
      <c r="V76" s="84"/>
      <c r="W76" s="84"/>
      <c r="X76" s="84"/>
      <c r="Y76" s="84"/>
      <c r="Z76" s="84"/>
      <c r="AA76" s="84"/>
      <c r="AB76" s="84"/>
      <c r="AC76" s="84"/>
      <c r="AD76" s="84"/>
      <c r="AE76" s="84"/>
      <c r="AF76" s="84"/>
      <c r="AG76" s="84"/>
      <c r="AH76" s="84"/>
      <c r="AI76" s="84"/>
      <c r="AJ76" s="84"/>
      <c r="AK76" s="84"/>
      <c r="AL76" s="84"/>
      <c r="AM76" s="84"/>
      <c r="AN76" s="84"/>
      <c r="AO76" s="84"/>
      <c r="AP76" s="84"/>
      <c r="AQ76" s="84"/>
      <c r="AR76" s="84"/>
      <c r="AS76" s="84"/>
      <c r="AT76" s="84"/>
      <c r="AU76" s="84"/>
      <c r="AV76" s="84"/>
      <c r="AW76" s="84"/>
      <c r="AX76" s="84"/>
      <c r="AY76" s="84"/>
      <c r="AZ76" s="84"/>
      <c r="BA76" s="84"/>
      <c r="BB76" s="25"/>
      <c r="BC76" s="25"/>
      <c r="BD76" s="25"/>
      <c r="BE76" s="25"/>
      <c r="BF76" s="25"/>
      <c r="BG76" s="25"/>
      <c r="BH76" s="25"/>
      <c r="BI76" s="25"/>
      <c r="BJ76" s="25"/>
      <c r="BK76" s="25"/>
      <c r="BL76" s="25"/>
      <c r="BM76" s="25"/>
      <c r="BN76" s="25"/>
      <c r="BO76" s="25"/>
      <c r="BP76" s="25"/>
      <c r="BQ76" s="25"/>
      <c r="BR76" s="25"/>
      <c r="BS76" s="25"/>
      <c r="BT76" s="25"/>
      <c r="BU76" s="25"/>
      <c r="BV76" s="25"/>
      <c r="BW76" s="25"/>
      <c r="BX76" s="25"/>
      <c r="BY76" s="25"/>
      <c r="BZ76" s="25"/>
      <c r="CA76" s="25"/>
      <c r="CB76" s="25"/>
      <c r="CC76" s="25"/>
      <c r="CD76" s="25"/>
      <c r="CE76" s="25"/>
      <c r="CF76" s="25"/>
      <c r="CG76" s="25"/>
      <c r="CH76" s="25"/>
      <c r="CI76" s="25"/>
      <c r="CJ76" s="25"/>
      <c r="CK76" s="25"/>
      <c r="CL76" s="25"/>
      <c r="CM76" s="25"/>
      <c r="CN76" s="25"/>
      <c r="CO76" s="25"/>
      <c r="CP76" s="25"/>
      <c r="CQ76" s="25"/>
      <c r="CR76" s="25"/>
      <c r="CS76" s="25"/>
      <c r="CT76" s="25"/>
      <c r="CU76" s="25"/>
      <c r="CV76" s="25"/>
      <c r="CW76" s="25"/>
      <c r="CX76" s="25"/>
      <c r="CY76" s="25"/>
      <c r="CZ76" s="25"/>
      <c r="DA76" s="25"/>
      <c r="DB76" s="25"/>
      <c r="DC76" s="25"/>
      <c r="DD76" s="25"/>
      <c r="DE76" s="25"/>
      <c r="DF76" s="25"/>
      <c r="DG76" s="25"/>
      <c r="DH76" s="25"/>
      <c r="DI76" s="25"/>
    </row>
    <row r="77" spans="1:113" ht="15.75" x14ac:dyDescent="0.2">
      <c r="A77" s="84"/>
      <c r="B77" s="84"/>
      <c r="C77" s="84"/>
      <c r="D77" s="84"/>
      <c r="E77" s="84"/>
      <c r="F77" s="84"/>
      <c r="G77" s="84"/>
      <c r="H77" s="84"/>
      <c r="I77" s="84"/>
      <c r="J77" s="84"/>
      <c r="K77" s="84"/>
      <c r="L77" s="84"/>
      <c r="M77" s="84"/>
      <c r="N77" s="84"/>
      <c r="O77" s="84"/>
      <c r="P77" s="84"/>
      <c r="Q77" s="84"/>
      <c r="R77" s="84"/>
      <c r="S77" s="84"/>
      <c r="T77" s="84"/>
      <c r="U77" s="84"/>
      <c r="V77" s="84"/>
      <c r="W77" s="84"/>
      <c r="X77" s="84"/>
      <c r="Y77" s="84"/>
      <c r="Z77" s="84"/>
      <c r="AA77" s="84"/>
      <c r="AB77" s="84"/>
      <c r="AC77" s="84"/>
      <c r="AD77" s="84"/>
      <c r="AE77" s="84"/>
      <c r="AF77" s="84"/>
      <c r="AG77" s="84"/>
      <c r="AH77" s="84"/>
      <c r="AI77" s="84"/>
      <c r="AJ77" s="84"/>
      <c r="AK77" s="84"/>
      <c r="AL77" s="84"/>
      <c r="AM77" s="84"/>
      <c r="AN77" s="84"/>
      <c r="AO77" s="84"/>
      <c r="AP77" s="84"/>
      <c r="AQ77" s="84"/>
      <c r="AR77" s="84"/>
      <c r="AS77" s="84"/>
      <c r="AT77" s="84"/>
      <c r="AU77" s="84"/>
      <c r="AV77" s="84"/>
      <c r="AW77" s="84"/>
      <c r="AX77" s="84"/>
      <c r="AY77" s="84"/>
      <c r="AZ77" s="84"/>
      <c r="BA77" s="84"/>
      <c r="BB77" s="25"/>
      <c r="BC77" s="25"/>
      <c r="BD77" s="25"/>
      <c r="BE77" s="25"/>
      <c r="BF77" s="25"/>
      <c r="BG77" s="25"/>
      <c r="BH77" s="25"/>
      <c r="BI77" s="25"/>
      <c r="BJ77" s="25"/>
      <c r="BK77" s="25"/>
      <c r="BL77" s="25"/>
      <c r="BM77" s="25"/>
      <c r="BN77" s="25"/>
      <c r="BO77" s="25"/>
      <c r="BP77" s="25"/>
      <c r="BQ77" s="25"/>
      <c r="BR77" s="25"/>
      <c r="BS77" s="25"/>
      <c r="BT77" s="25"/>
      <c r="BU77" s="25"/>
      <c r="BV77" s="25"/>
      <c r="BW77" s="25"/>
      <c r="BX77" s="25"/>
      <c r="BY77" s="25"/>
      <c r="BZ77" s="25"/>
      <c r="CA77" s="25"/>
      <c r="CB77" s="25"/>
      <c r="CC77" s="25"/>
      <c r="CD77" s="25"/>
      <c r="CE77" s="25"/>
      <c r="CF77" s="25"/>
      <c r="CG77" s="25"/>
      <c r="CH77" s="25"/>
      <c r="CI77" s="25"/>
      <c r="CJ77" s="25"/>
      <c r="CK77" s="25"/>
      <c r="CL77" s="25"/>
      <c r="CM77" s="25"/>
      <c r="CN77" s="25"/>
      <c r="CO77" s="25"/>
      <c r="CP77" s="25"/>
      <c r="CQ77" s="25"/>
      <c r="CR77" s="25"/>
      <c r="CS77" s="25"/>
      <c r="CT77" s="25"/>
      <c r="CU77" s="25"/>
      <c r="CV77" s="25"/>
      <c r="CW77" s="25"/>
      <c r="CX77" s="25"/>
      <c r="CY77" s="25"/>
      <c r="CZ77" s="25"/>
      <c r="DA77" s="25"/>
      <c r="DB77" s="25"/>
      <c r="DC77" s="25"/>
      <c r="DD77" s="25"/>
      <c r="DE77" s="25"/>
      <c r="DF77" s="25"/>
      <c r="DG77" s="25"/>
      <c r="DH77" s="25"/>
      <c r="DI77" s="25"/>
    </row>
    <row r="78" spans="1:113" ht="15.75" x14ac:dyDescent="0.2">
      <c r="A78" s="84"/>
      <c r="B78" s="84"/>
      <c r="C78" s="84"/>
      <c r="D78" s="84"/>
      <c r="E78" s="84"/>
      <c r="F78" s="84"/>
      <c r="G78" s="84"/>
      <c r="H78" s="84"/>
      <c r="I78" s="84"/>
      <c r="J78" s="84"/>
      <c r="K78" s="84"/>
      <c r="L78" s="84"/>
      <c r="M78" s="84"/>
      <c r="N78" s="84"/>
      <c r="O78" s="84"/>
      <c r="P78" s="84"/>
      <c r="Q78" s="84"/>
      <c r="R78" s="84"/>
      <c r="S78" s="84"/>
      <c r="T78" s="84"/>
      <c r="U78" s="84"/>
      <c r="V78" s="84"/>
      <c r="W78" s="84"/>
      <c r="X78" s="84"/>
      <c r="Y78" s="84"/>
      <c r="Z78" s="84"/>
      <c r="AA78" s="84"/>
      <c r="AB78" s="84"/>
      <c r="AC78" s="84"/>
      <c r="AD78" s="84"/>
      <c r="AE78" s="84"/>
      <c r="AF78" s="84"/>
      <c r="AG78" s="84"/>
      <c r="AH78" s="84"/>
      <c r="AI78" s="84"/>
      <c r="AJ78" s="84"/>
      <c r="AK78" s="84"/>
      <c r="AL78" s="84"/>
      <c r="AM78" s="84"/>
      <c r="AN78" s="84"/>
      <c r="AO78" s="84"/>
      <c r="AP78" s="84"/>
      <c r="AQ78" s="84"/>
      <c r="AR78" s="84"/>
      <c r="AS78" s="84"/>
      <c r="AT78" s="84"/>
      <c r="AU78" s="84"/>
      <c r="AV78" s="84"/>
      <c r="AW78" s="84"/>
      <c r="AX78" s="84"/>
      <c r="AY78" s="84"/>
      <c r="AZ78" s="84"/>
      <c r="BA78" s="84"/>
      <c r="BB78" s="25"/>
      <c r="BC78" s="25"/>
      <c r="BD78" s="25"/>
      <c r="BE78" s="25"/>
      <c r="BF78" s="25"/>
      <c r="BG78" s="25"/>
      <c r="BH78" s="25"/>
      <c r="BI78" s="25"/>
      <c r="BJ78" s="25"/>
      <c r="BK78" s="25"/>
      <c r="BL78" s="25"/>
      <c r="BM78" s="25"/>
      <c r="BN78" s="25"/>
      <c r="BO78" s="25"/>
      <c r="BP78" s="25"/>
      <c r="BQ78" s="25"/>
      <c r="BR78" s="25"/>
      <c r="BS78" s="25"/>
      <c r="BT78" s="25"/>
      <c r="BU78" s="25"/>
      <c r="BV78" s="25"/>
      <c r="BW78" s="25"/>
      <c r="BX78" s="25"/>
      <c r="BY78" s="25"/>
      <c r="BZ78" s="25"/>
      <c r="CA78" s="25"/>
      <c r="CB78" s="25"/>
      <c r="CC78" s="25"/>
      <c r="CD78" s="25"/>
      <c r="CE78" s="25"/>
      <c r="CF78" s="25"/>
      <c r="CG78" s="25"/>
      <c r="CH78" s="25"/>
      <c r="CI78" s="25"/>
      <c r="CJ78" s="25"/>
      <c r="CK78" s="25"/>
      <c r="CL78" s="25"/>
      <c r="CM78" s="25"/>
      <c r="CN78" s="25"/>
      <c r="CO78" s="25"/>
      <c r="CP78" s="25"/>
      <c r="CQ78" s="25"/>
      <c r="CR78" s="25"/>
      <c r="CS78" s="25"/>
      <c r="CT78" s="25"/>
      <c r="CU78" s="25"/>
      <c r="CV78" s="25"/>
      <c r="CW78" s="25"/>
      <c r="CX78" s="25"/>
      <c r="CY78" s="25"/>
      <c r="CZ78" s="25"/>
      <c r="DA78" s="25"/>
      <c r="DB78" s="25"/>
      <c r="DC78" s="25"/>
      <c r="DD78" s="25"/>
      <c r="DE78" s="25"/>
      <c r="DF78" s="25"/>
      <c r="DG78" s="25"/>
      <c r="DH78" s="25"/>
      <c r="DI78" s="25"/>
    </row>
    <row r="79" spans="1:113" ht="15.75" x14ac:dyDescent="0.2">
      <c r="A79" s="84"/>
      <c r="B79" s="84"/>
      <c r="C79" s="84"/>
      <c r="D79" s="84"/>
      <c r="E79" s="84"/>
      <c r="F79" s="84"/>
      <c r="G79" s="84"/>
      <c r="H79" s="84"/>
      <c r="I79" s="84"/>
      <c r="J79" s="84"/>
      <c r="K79" s="84"/>
      <c r="L79" s="84"/>
      <c r="M79" s="84"/>
      <c r="N79" s="84"/>
      <c r="O79" s="84"/>
      <c r="P79" s="84"/>
      <c r="Q79" s="84"/>
      <c r="R79" s="84"/>
      <c r="S79" s="84"/>
      <c r="T79" s="84"/>
      <c r="U79" s="84"/>
      <c r="V79" s="84"/>
      <c r="W79" s="84"/>
      <c r="X79" s="84"/>
      <c r="Y79" s="84"/>
      <c r="Z79" s="84"/>
      <c r="AA79" s="84"/>
      <c r="AB79" s="84"/>
      <c r="AC79" s="84"/>
      <c r="AD79" s="84"/>
      <c r="AE79" s="84"/>
      <c r="AF79" s="84"/>
      <c r="AG79" s="84"/>
      <c r="AH79" s="84"/>
      <c r="AI79" s="84"/>
      <c r="AJ79" s="84"/>
      <c r="AK79" s="84"/>
      <c r="AL79" s="84"/>
      <c r="AM79" s="84"/>
      <c r="AN79" s="84"/>
      <c r="AO79" s="84"/>
      <c r="AP79" s="84"/>
      <c r="AQ79" s="84"/>
      <c r="AR79" s="84"/>
      <c r="AS79" s="84"/>
      <c r="AT79" s="84"/>
      <c r="AU79" s="84"/>
      <c r="AV79" s="84"/>
      <c r="AW79" s="84"/>
      <c r="AX79" s="84"/>
      <c r="AY79" s="84"/>
      <c r="AZ79" s="84"/>
      <c r="BA79" s="84"/>
      <c r="BB79" s="25"/>
      <c r="BC79" s="25"/>
      <c r="BD79" s="25"/>
      <c r="BE79" s="25"/>
      <c r="BF79" s="25"/>
      <c r="BG79" s="25"/>
      <c r="BH79" s="25"/>
      <c r="BI79" s="25"/>
      <c r="BJ79" s="25"/>
      <c r="BK79" s="25"/>
      <c r="BL79" s="25"/>
      <c r="BM79" s="25"/>
      <c r="BN79" s="25"/>
      <c r="BO79" s="25"/>
      <c r="BP79" s="25"/>
      <c r="BQ79" s="25"/>
      <c r="BR79" s="25"/>
      <c r="BS79" s="25"/>
      <c r="BT79" s="25"/>
      <c r="BU79" s="25"/>
      <c r="BV79" s="25"/>
      <c r="BW79" s="25"/>
      <c r="BX79" s="25"/>
      <c r="BY79" s="25"/>
      <c r="BZ79" s="25"/>
      <c r="CA79" s="25"/>
      <c r="CB79" s="25"/>
      <c r="CC79" s="25"/>
      <c r="CD79" s="25"/>
      <c r="CE79" s="25"/>
      <c r="CF79" s="25"/>
      <c r="CG79" s="25"/>
      <c r="CH79" s="25"/>
      <c r="CI79" s="25"/>
      <c r="CJ79" s="25"/>
      <c r="CK79" s="25"/>
      <c r="CL79" s="25"/>
      <c r="CM79" s="25"/>
      <c r="CN79" s="25"/>
      <c r="CO79" s="25"/>
      <c r="CP79" s="25"/>
      <c r="CQ79" s="25"/>
      <c r="CR79" s="25"/>
      <c r="CS79" s="25"/>
      <c r="CT79" s="25"/>
      <c r="CU79" s="25"/>
      <c r="CV79" s="25"/>
      <c r="CW79" s="25"/>
      <c r="CX79" s="25"/>
      <c r="CY79" s="25"/>
      <c r="CZ79" s="25"/>
      <c r="DA79" s="25"/>
      <c r="DB79" s="25"/>
      <c r="DC79" s="25"/>
      <c r="DD79" s="25"/>
      <c r="DE79" s="25"/>
      <c r="DF79" s="25"/>
      <c r="DG79" s="25"/>
      <c r="DH79" s="25"/>
      <c r="DI79" s="25"/>
    </row>
    <row r="80" spans="1:113" ht="15.75" x14ac:dyDescent="0.2">
      <c r="A80" s="84"/>
      <c r="B80" s="84"/>
      <c r="C80" s="84"/>
      <c r="D80" s="84"/>
      <c r="E80" s="84"/>
      <c r="F80" s="84"/>
      <c r="G80" s="84"/>
      <c r="H80" s="84"/>
      <c r="I80" s="84"/>
      <c r="J80" s="84"/>
      <c r="K80" s="84"/>
      <c r="L80" s="84"/>
      <c r="M80" s="84"/>
      <c r="N80" s="84"/>
      <c r="O80" s="84"/>
      <c r="P80" s="84"/>
      <c r="Q80" s="84"/>
      <c r="R80" s="84"/>
      <c r="S80" s="84"/>
      <c r="T80" s="84"/>
      <c r="U80" s="84"/>
      <c r="V80" s="84"/>
      <c r="W80" s="84"/>
      <c r="X80" s="84"/>
      <c r="Y80" s="84"/>
      <c r="Z80" s="84"/>
      <c r="AA80" s="84"/>
      <c r="AB80" s="84"/>
      <c r="AC80" s="84"/>
      <c r="AD80" s="84"/>
      <c r="AE80" s="84"/>
      <c r="AF80" s="84"/>
      <c r="AG80" s="84"/>
      <c r="AH80" s="84"/>
      <c r="AI80" s="84"/>
      <c r="AJ80" s="84"/>
      <c r="AK80" s="84"/>
      <c r="AL80" s="84"/>
      <c r="AM80" s="84"/>
      <c r="AN80" s="84"/>
      <c r="AO80" s="84"/>
      <c r="AP80" s="84"/>
      <c r="AQ80" s="84"/>
      <c r="AR80" s="84"/>
      <c r="AS80" s="84"/>
      <c r="AT80" s="84"/>
      <c r="AU80" s="84"/>
      <c r="AV80" s="84"/>
      <c r="AW80" s="84"/>
      <c r="AX80" s="84"/>
      <c r="AY80" s="84"/>
      <c r="AZ80" s="84"/>
      <c r="BA80" s="84"/>
      <c r="BB80" s="25"/>
      <c r="BC80" s="25"/>
      <c r="BD80" s="25"/>
      <c r="BE80" s="25"/>
      <c r="BF80" s="25"/>
      <c r="BG80" s="25"/>
      <c r="BH80" s="25"/>
      <c r="BI80" s="25"/>
      <c r="BJ80" s="25"/>
      <c r="BK80" s="25"/>
      <c r="BL80" s="25"/>
      <c r="BM80" s="25"/>
      <c r="BN80" s="25"/>
      <c r="BO80" s="25"/>
      <c r="BP80" s="25"/>
      <c r="BQ80" s="25"/>
      <c r="BR80" s="25"/>
      <c r="BS80" s="25"/>
      <c r="BT80" s="25"/>
      <c r="BU80" s="25"/>
      <c r="BV80" s="25"/>
      <c r="BW80" s="25"/>
      <c r="BX80" s="25"/>
      <c r="BY80" s="25"/>
      <c r="BZ80" s="25"/>
      <c r="CA80" s="25"/>
      <c r="CB80" s="25"/>
      <c r="CC80" s="25"/>
      <c r="CD80" s="25"/>
      <c r="CE80" s="25"/>
      <c r="CF80" s="25"/>
      <c r="CG80" s="25"/>
      <c r="CH80" s="25"/>
      <c r="CI80" s="25"/>
      <c r="CJ80" s="25"/>
      <c r="CK80" s="25"/>
      <c r="CL80" s="25"/>
      <c r="CM80" s="25"/>
      <c r="CN80" s="25"/>
      <c r="CO80" s="25"/>
      <c r="CP80" s="25"/>
      <c r="CQ80" s="25"/>
      <c r="CR80" s="25"/>
      <c r="CS80" s="25"/>
      <c r="CT80" s="25"/>
      <c r="CU80" s="25"/>
      <c r="CV80" s="25"/>
      <c r="CW80" s="25"/>
      <c r="CX80" s="25"/>
      <c r="CY80" s="25"/>
      <c r="CZ80" s="25"/>
      <c r="DA80" s="25"/>
      <c r="DB80" s="25"/>
      <c r="DC80" s="25"/>
      <c r="DD80" s="25"/>
      <c r="DE80" s="25"/>
      <c r="DF80" s="25"/>
      <c r="DG80" s="25"/>
      <c r="DH80" s="25"/>
      <c r="DI80" s="25"/>
    </row>
    <row r="81" spans="1:113" ht="15.75" x14ac:dyDescent="0.2">
      <c r="A81" s="84"/>
      <c r="B81" s="84"/>
      <c r="C81" s="84"/>
      <c r="D81" s="84"/>
      <c r="E81" s="84"/>
      <c r="F81" s="84"/>
      <c r="G81" s="84"/>
      <c r="H81" s="84"/>
      <c r="I81" s="84"/>
      <c r="J81" s="84"/>
      <c r="K81" s="84"/>
      <c r="L81" s="84"/>
      <c r="M81" s="84"/>
      <c r="N81" s="84"/>
      <c r="O81" s="84"/>
      <c r="P81" s="84"/>
      <c r="Q81" s="84"/>
      <c r="R81" s="84"/>
      <c r="S81" s="84"/>
      <c r="T81" s="84"/>
      <c r="U81" s="84"/>
      <c r="V81" s="84"/>
      <c r="W81" s="84"/>
      <c r="X81" s="84"/>
      <c r="Y81" s="84"/>
      <c r="Z81" s="84"/>
      <c r="AA81" s="84"/>
      <c r="AB81" s="84"/>
      <c r="AC81" s="84"/>
      <c r="AD81" s="84"/>
      <c r="AE81" s="84"/>
      <c r="AF81" s="84"/>
      <c r="AG81" s="84"/>
      <c r="AH81" s="84"/>
      <c r="AI81" s="84"/>
      <c r="AJ81" s="84"/>
      <c r="AK81" s="84"/>
      <c r="AL81" s="84"/>
      <c r="AM81" s="84"/>
      <c r="AN81" s="84"/>
      <c r="AO81" s="84"/>
      <c r="AP81" s="84"/>
      <c r="AQ81" s="84"/>
      <c r="AR81" s="84"/>
      <c r="AS81" s="84"/>
      <c r="AT81" s="84"/>
      <c r="AU81" s="84"/>
      <c r="AV81" s="84"/>
      <c r="AW81" s="84"/>
      <c r="AX81" s="84"/>
      <c r="AY81" s="84"/>
      <c r="AZ81" s="84"/>
      <c r="BA81" s="84"/>
      <c r="BB81" s="25"/>
      <c r="BC81" s="25"/>
      <c r="BD81" s="25"/>
      <c r="BE81" s="25"/>
      <c r="BF81" s="25"/>
      <c r="BG81" s="25"/>
      <c r="BH81" s="25"/>
      <c r="BI81" s="25"/>
      <c r="BJ81" s="25"/>
      <c r="BK81" s="25"/>
      <c r="BL81" s="25"/>
      <c r="BM81" s="25"/>
      <c r="BN81" s="25"/>
      <c r="BO81" s="25"/>
      <c r="BP81" s="25"/>
      <c r="BQ81" s="25"/>
      <c r="BR81" s="25"/>
      <c r="BS81" s="25"/>
      <c r="BT81" s="25"/>
      <c r="BU81" s="25"/>
      <c r="BV81" s="25"/>
      <c r="BW81" s="25"/>
      <c r="BX81" s="25"/>
      <c r="BY81" s="25"/>
      <c r="BZ81" s="25"/>
      <c r="CA81" s="25"/>
      <c r="CB81" s="25"/>
      <c r="CC81" s="25"/>
      <c r="CD81" s="25"/>
      <c r="CE81" s="25"/>
      <c r="CF81" s="25"/>
      <c r="CG81" s="25"/>
      <c r="CH81" s="25"/>
      <c r="CI81" s="25"/>
      <c r="CJ81" s="25"/>
      <c r="CK81" s="25"/>
      <c r="CL81" s="25"/>
      <c r="CM81" s="25"/>
      <c r="CN81" s="25"/>
      <c r="CO81" s="25"/>
      <c r="CP81" s="25"/>
      <c r="CQ81" s="25"/>
      <c r="CR81" s="25"/>
      <c r="CS81" s="25"/>
      <c r="CT81" s="25"/>
      <c r="CU81" s="25"/>
      <c r="CV81" s="25"/>
      <c r="CW81" s="25"/>
      <c r="CX81" s="25"/>
      <c r="CY81" s="25"/>
      <c r="CZ81" s="25"/>
      <c r="DA81" s="25"/>
      <c r="DB81" s="25"/>
      <c r="DC81" s="25"/>
      <c r="DD81" s="25"/>
      <c r="DE81" s="25"/>
      <c r="DF81" s="25"/>
      <c r="DG81" s="25"/>
      <c r="DH81" s="25"/>
      <c r="DI81" s="25"/>
    </row>
    <row r="82" spans="1:113" ht="15.75" x14ac:dyDescent="0.2">
      <c r="A82" s="84"/>
      <c r="B82" s="84"/>
      <c r="C82" s="84"/>
      <c r="D82" s="84"/>
      <c r="E82" s="84"/>
      <c r="F82" s="84"/>
      <c r="G82" s="84"/>
      <c r="H82" s="84"/>
      <c r="I82" s="84"/>
      <c r="J82" s="84"/>
      <c r="K82" s="84"/>
      <c r="L82" s="84"/>
      <c r="M82" s="84"/>
      <c r="N82" s="84"/>
      <c r="O82" s="84"/>
      <c r="P82" s="84"/>
      <c r="Q82" s="84"/>
      <c r="R82" s="84"/>
      <c r="S82" s="84"/>
      <c r="T82" s="84"/>
      <c r="U82" s="84"/>
      <c r="V82" s="84"/>
      <c r="W82" s="84"/>
      <c r="X82" s="84"/>
      <c r="Y82" s="84"/>
      <c r="Z82" s="84"/>
      <c r="AA82" s="84"/>
      <c r="AB82" s="84"/>
      <c r="AC82" s="84"/>
      <c r="AD82" s="84"/>
      <c r="AE82" s="84"/>
      <c r="AF82" s="84"/>
      <c r="AG82" s="84"/>
      <c r="AH82" s="84"/>
      <c r="AI82" s="84"/>
      <c r="AJ82" s="84"/>
      <c r="AK82" s="84"/>
      <c r="AL82" s="84"/>
      <c r="AM82" s="84"/>
      <c r="AN82" s="84"/>
      <c r="AO82" s="84"/>
      <c r="AP82" s="84"/>
      <c r="AQ82" s="84"/>
      <c r="AR82" s="84"/>
      <c r="AS82" s="84"/>
      <c r="AT82" s="84"/>
      <c r="AU82" s="84"/>
      <c r="AV82" s="84"/>
      <c r="AW82" s="84"/>
      <c r="AX82" s="84"/>
      <c r="AY82" s="84"/>
      <c r="AZ82" s="84"/>
      <c r="BA82" s="84"/>
      <c r="BB82" s="25"/>
      <c r="BC82" s="25"/>
      <c r="BD82" s="25"/>
      <c r="BE82" s="25"/>
      <c r="BF82" s="25"/>
      <c r="BG82" s="25"/>
      <c r="BH82" s="25"/>
      <c r="BI82" s="25"/>
      <c r="BJ82" s="25"/>
      <c r="BK82" s="25"/>
      <c r="BL82" s="25"/>
      <c r="BM82" s="25"/>
      <c r="BN82" s="25"/>
      <c r="BO82" s="25"/>
      <c r="BP82" s="25"/>
      <c r="BQ82" s="25"/>
      <c r="BR82" s="25"/>
      <c r="BS82" s="25"/>
      <c r="BT82" s="25"/>
      <c r="BU82" s="25"/>
      <c r="BV82" s="25"/>
      <c r="BW82" s="25"/>
      <c r="BX82" s="25"/>
      <c r="BY82" s="25"/>
      <c r="BZ82" s="25"/>
      <c r="CA82" s="25"/>
      <c r="CB82" s="25"/>
      <c r="CC82" s="25"/>
      <c r="CD82" s="25"/>
      <c r="CE82" s="25"/>
      <c r="CF82" s="25"/>
      <c r="CG82" s="25"/>
      <c r="CH82" s="25"/>
      <c r="CI82" s="25"/>
      <c r="CJ82" s="25"/>
      <c r="CK82" s="25"/>
      <c r="CL82" s="25"/>
      <c r="CM82" s="25"/>
      <c r="CN82" s="25"/>
      <c r="CO82" s="25"/>
      <c r="CP82" s="25"/>
      <c r="CQ82" s="25"/>
      <c r="CR82" s="25"/>
      <c r="CS82" s="25"/>
      <c r="CT82" s="25"/>
      <c r="CU82" s="25"/>
      <c r="CV82" s="25"/>
      <c r="CW82" s="25"/>
      <c r="CX82" s="25"/>
      <c r="CY82" s="25"/>
      <c r="CZ82" s="25"/>
      <c r="DA82" s="25"/>
      <c r="DB82" s="25"/>
      <c r="DC82" s="25"/>
      <c r="DD82" s="25"/>
      <c r="DE82" s="25"/>
      <c r="DF82" s="25"/>
      <c r="DG82" s="25"/>
      <c r="DH82" s="25"/>
      <c r="DI82" s="25"/>
    </row>
    <row r="83" spans="1:113" ht="15.75" x14ac:dyDescent="0.2">
      <c r="A83" s="84"/>
      <c r="B83" s="84"/>
      <c r="C83" s="84"/>
      <c r="D83" s="84"/>
      <c r="E83" s="84"/>
      <c r="F83" s="84"/>
      <c r="G83" s="84"/>
      <c r="H83" s="84"/>
      <c r="I83" s="84"/>
      <c r="J83" s="84"/>
      <c r="K83" s="84"/>
      <c r="L83" s="84"/>
      <c r="M83" s="84"/>
      <c r="N83" s="84"/>
      <c r="O83" s="84"/>
      <c r="P83" s="84"/>
      <c r="Q83" s="84"/>
      <c r="R83" s="84"/>
      <c r="S83" s="84"/>
      <c r="T83" s="84"/>
      <c r="U83" s="84"/>
      <c r="V83" s="84"/>
      <c r="W83" s="84"/>
      <c r="X83" s="84"/>
      <c r="Y83" s="84"/>
      <c r="Z83" s="84"/>
      <c r="AA83" s="84"/>
      <c r="AB83" s="84"/>
      <c r="AC83" s="84"/>
      <c r="AD83" s="84"/>
      <c r="AE83" s="84"/>
      <c r="AF83" s="84"/>
      <c r="AG83" s="84"/>
      <c r="AH83" s="84"/>
      <c r="AI83" s="84"/>
      <c r="AJ83" s="84"/>
      <c r="AK83" s="84"/>
      <c r="AL83" s="84"/>
      <c r="AM83" s="84"/>
      <c r="AN83" s="84"/>
      <c r="AO83" s="84"/>
      <c r="AP83" s="84"/>
      <c r="AQ83" s="84"/>
      <c r="AR83" s="84"/>
      <c r="AS83" s="84"/>
      <c r="AT83" s="84"/>
      <c r="AU83" s="84"/>
      <c r="AV83" s="84"/>
      <c r="AW83" s="84"/>
      <c r="AX83" s="84"/>
      <c r="AY83" s="84"/>
      <c r="AZ83" s="84"/>
      <c r="BA83" s="84"/>
      <c r="BB83" s="25"/>
      <c r="BC83" s="25"/>
      <c r="BD83" s="25"/>
      <c r="BE83" s="25"/>
      <c r="BF83" s="25"/>
      <c r="BG83" s="25"/>
      <c r="BH83" s="25"/>
      <c r="BI83" s="25"/>
      <c r="BJ83" s="25"/>
      <c r="BK83" s="25"/>
      <c r="BL83" s="25"/>
      <c r="BM83" s="25"/>
      <c r="BN83" s="25"/>
      <c r="BO83" s="25"/>
      <c r="BP83" s="25"/>
      <c r="BQ83" s="25"/>
      <c r="BR83" s="25"/>
      <c r="BS83" s="25"/>
      <c r="BT83" s="25"/>
      <c r="BU83" s="25"/>
      <c r="BV83" s="25"/>
      <c r="BW83" s="25"/>
      <c r="BX83" s="25"/>
      <c r="BY83" s="25"/>
      <c r="BZ83" s="25"/>
      <c r="CA83" s="25"/>
      <c r="CB83" s="25"/>
      <c r="CC83" s="25"/>
      <c r="CD83" s="25"/>
      <c r="CE83" s="25"/>
      <c r="CF83" s="25"/>
      <c r="CG83" s="25"/>
      <c r="CH83" s="25"/>
      <c r="CI83" s="25"/>
      <c r="CJ83" s="25"/>
      <c r="CK83" s="25"/>
      <c r="CL83" s="25"/>
      <c r="CM83" s="25"/>
      <c r="CN83" s="25"/>
      <c r="CO83" s="25"/>
      <c r="CP83" s="25"/>
      <c r="CQ83" s="25"/>
      <c r="CR83" s="25"/>
      <c r="CS83" s="25"/>
      <c r="CT83" s="25"/>
      <c r="CU83" s="25"/>
      <c r="CV83" s="25"/>
      <c r="CW83" s="25"/>
      <c r="CX83" s="25"/>
      <c r="CY83" s="25"/>
      <c r="CZ83" s="25"/>
      <c r="DA83" s="25"/>
      <c r="DB83" s="25"/>
      <c r="DC83" s="25"/>
      <c r="DD83" s="25"/>
      <c r="DE83" s="25"/>
      <c r="DF83" s="25"/>
      <c r="DG83" s="25"/>
      <c r="DH83" s="25"/>
      <c r="DI83" s="25"/>
    </row>
    <row r="84" spans="1:113" ht="15.75" x14ac:dyDescent="0.2">
      <c r="A84" s="84"/>
      <c r="B84" s="84"/>
      <c r="C84" s="84"/>
      <c r="D84" s="84"/>
      <c r="E84" s="84"/>
      <c r="F84" s="84"/>
      <c r="G84" s="84"/>
      <c r="H84" s="84"/>
      <c r="I84" s="84"/>
      <c r="J84" s="84"/>
      <c r="K84" s="84"/>
      <c r="L84" s="84"/>
      <c r="M84" s="84"/>
      <c r="N84" s="84"/>
      <c r="O84" s="84"/>
      <c r="P84" s="84"/>
      <c r="Q84" s="84"/>
      <c r="R84" s="84"/>
      <c r="S84" s="84"/>
      <c r="T84" s="84"/>
      <c r="U84" s="84"/>
      <c r="V84" s="84"/>
      <c r="W84" s="84"/>
      <c r="X84" s="84"/>
      <c r="Y84" s="84"/>
      <c r="Z84" s="84"/>
      <c r="AA84" s="84"/>
      <c r="AB84" s="84"/>
      <c r="AC84" s="84"/>
      <c r="AD84" s="84"/>
      <c r="AE84" s="84"/>
      <c r="AF84" s="84"/>
      <c r="AG84" s="84"/>
      <c r="AH84" s="84"/>
      <c r="AI84" s="84"/>
      <c r="AJ84" s="84"/>
      <c r="AK84" s="84"/>
      <c r="AL84" s="84"/>
      <c r="AM84" s="84"/>
      <c r="AN84" s="84"/>
      <c r="AO84" s="84"/>
      <c r="AP84" s="84"/>
      <c r="AQ84" s="84"/>
      <c r="AR84" s="84"/>
      <c r="AS84" s="84"/>
      <c r="AT84" s="84"/>
      <c r="AU84" s="84"/>
      <c r="AV84" s="84"/>
      <c r="AW84" s="84"/>
      <c r="AX84" s="84"/>
      <c r="AY84" s="84"/>
      <c r="AZ84" s="84"/>
      <c r="BA84" s="84"/>
      <c r="BB84" s="25"/>
      <c r="BC84" s="25"/>
      <c r="BD84" s="25"/>
      <c r="BE84" s="25"/>
      <c r="BF84" s="25"/>
      <c r="BG84" s="25"/>
      <c r="BH84" s="25"/>
      <c r="BI84" s="25"/>
      <c r="BJ84" s="25"/>
      <c r="BK84" s="25"/>
      <c r="BL84" s="25"/>
      <c r="BM84" s="25"/>
      <c r="BN84" s="25"/>
      <c r="BO84" s="25"/>
      <c r="BP84" s="25"/>
      <c r="BQ84" s="25"/>
      <c r="BR84" s="25"/>
      <c r="BS84" s="25"/>
      <c r="BT84" s="25"/>
      <c r="BU84" s="25"/>
      <c r="BV84" s="25"/>
      <c r="BW84" s="25"/>
      <c r="BX84" s="25"/>
      <c r="BY84" s="25"/>
      <c r="BZ84" s="25"/>
      <c r="CA84" s="25"/>
      <c r="CB84" s="25"/>
      <c r="CC84" s="25"/>
      <c r="CD84" s="25"/>
      <c r="CE84" s="25"/>
      <c r="CF84" s="25"/>
      <c r="CG84" s="25"/>
      <c r="CH84" s="25"/>
      <c r="CI84" s="25"/>
      <c r="CJ84" s="25"/>
      <c r="CK84" s="25"/>
      <c r="CL84" s="25"/>
      <c r="CM84" s="25"/>
      <c r="CN84" s="25"/>
      <c r="CO84" s="25"/>
      <c r="CP84" s="25"/>
      <c r="CQ84" s="25"/>
      <c r="CR84" s="25"/>
      <c r="CS84" s="25"/>
      <c r="CT84" s="25"/>
      <c r="CU84" s="25"/>
      <c r="CV84" s="25"/>
      <c r="CW84" s="25"/>
      <c r="CX84" s="25"/>
      <c r="CY84" s="25"/>
      <c r="CZ84" s="25"/>
      <c r="DA84" s="25"/>
      <c r="DB84" s="25"/>
      <c r="DC84" s="25"/>
      <c r="DD84" s="25"/>
      <c r="DE84" s="25"/>
      <c r="DF84" s="25"/>
      <c r="DG84" s="25"/>
      <c r="DH84" s="25"/>
      <c r="DI84" s="25"/>
    </row>
    <row r="85" spans="1:113" ht="15.75" x14ac:dyDescent="0.2">
      <c r="A85" s="84"/>
      <c r="B85" s="84"/>
      <c r="C85" s="84"/>
      <c r="D85" s="84"/>
      <c r="E85" s="84"/>
      <c r="F85" s="84"/>
      <c r="G85" s="84"/>
      <c r="H85" s="84"/>
      <c r="I85" s="84"/>
      <c r="J85" s="84"/>
      <c r="K85" s="84"/>
      <c r="L85" s="84"/>
      <c r="M85" s="84"/>
      <c r="N85" s="84"/>
      <c r="O85" s="84"/>
      <c r="P85" s="84"/>
      <c r="Q85" s="84"/>
      <c r="R85" s="84"/>
      <c r="S85" s="84"/>
      <c r="T85" s="84"/>
      <c r="U85" s="84"/>
      <c r="V85" s="84"/>
      <c r="W85" s="84"/>
      <c r="X85" s="84"/>
      <c r="Y85" s="84"/>
      <c r="Z85" s="84"/>
      <c r="AA85" s="84"/>
      <c r="AB85" s="84"/>
      <c r="AC85" s="84"/>
      <c r="AD85" s="84"/>
      <c r="AE85" s="84"/>
      <c r="AF85" s="84"/>
      <c r="AG85" s="84"/>
      <c r="AH85" s="84"/>
      <c r="AI85" s="84"/>
      <c r="AJ85" s="84"/>
      <c r="AK85" s="84"/>
      <c r="AL85" s="84"/>
      <c r="AM85" s="84"/>
      <c r="AN85" s="84"/>
      <c r="AO85" s="84"/>
      <c r="AP85" s="84"/>
      <c r="AQ85" s="84"/>
      <c r="AR85" s="84"/>
      <c r="AS85" s="84"/>
      <c r="AT85" s="84"/>
      <c r="AU85" s="84"/>
      <c r="AV85" s="84"/>
      <c r="AW85" s="84"/>
      <c r="AX85" s="84"/>
      <c r="AY85" s="84"/>
      <c r="AZ85" s="84"/>
      <c r="BA85" s="84"/>
      <c r="BB85" s="25"/>
      <c r="BC85" s="25"/>
      <c r="BD85" s="25"/>
      <c r="BE85" s="25"/>
      <c r="BF85" s="25"/>
      <c r="BG85" s="25"/>
      <c r="BH85" s="25"/>
      <c r="BI85" s="25"/>
      <c r="BJ85" s="25"/>
      <c r="BK85" s="25"/>
      <c r="BL85" s="25"/>
      <c r="BM85" s="25"/>
      <c r="BN85" s="25"/>
      <c r="BO85" s="25"/>
      <c r="BP85" s="25"/>
      <c r="BQ85" s="25"/>
      <c r="BR85" s="25"/>
      <c r="BS85" s="25"/>
      <c r="BT85" s="25"/>
      <c r="BU85" s="25"/>
      <c r="BV85" s="25"/>
      <c r="BW85" s="25"/>
      <c r="BX85" s="25"/>
      <c r="BY85" s="25"/>
      <c r="BZ85" s="25"/>
      <c r="CA85" s="25"/>
      <c r="CB85" s="25"/>
      <c r="CC85" s="25"/>
      <c r="CD85" s="25"/>
      <c r="CE85" s="25"/>
      <c r="CF85" s="25"/>
      <c r="CG85" s="25"/>
      <c r="CH85" s="25"/>
      <c r="CI85" s="25"/>
      <c r="CJ85" s="25"/>
      <c r="CK85" s="25"/>
      <c r="CL85" s="25"/>
      <c r="CM85" s="25"/>
      <c r="CN85" s="25"/>
      <c r="CO85" s="25"/>
      <c r="CP85" s="25"/>
      <c r="CQ85" s="25"/>
      <c r="CR85" s="25"/>
      <c r="CS85" s="25"/>
      <c r="CT85" s="25"/>
      <c r="CU85" s="25"/>
      <c r="CV85" s="25"/>
      <c r="CW85" s="25"/>
      <c r="CX85" s="25"/>
      <c r="CY85" s="25"/>
      <c r="CZ85" s="25"/>
      <c r="DA85" s="25"/>
      <c r="DB85" s="25"/>
      <c r="DC85" s="25"/>
      <c r="DD85" s="25"/>
      <c r="DE85" s="25"/>
      <c r="DF85" s="25"/>
      <c r="DG85" s="25"/>
      <c r="DH85" s="25"/>
      <c r="DI85" s="25"/>
    </row>
    <row r="86" spans="1:113" ht="15.75" x14ac:dyDescent="0.2">
      <c r="A86" s="84"/>
      <c r="B86" s="84"/>
      <c r="C86" s="84"/>
      <c r="D86" s="84"/>
      <c r="E86" s="84"/>
      <c r="F86" s="84"/>
      <c r="G86" s="84"/>
      <c r="H86" s="84"/>
      <c r="I86" s="84"/>
      <c r="J86" s="84"/>
      <c r="K86" s="84"/>
      <c r="L86" s="84"/>
      <c r="M86" s="84"/>
      <c r="N86" s="84"/>
      <c r="O86" s="84"/>
      <c r="P86" s="84"/>
      <c r="Q86" s="84"/>
      <c r="R86" s="84"/>
      <c r="S86" s="84"/>
      <c r="T86" s="84"/>
      <c r="U86" s="84"/>
      <c r="V86" s="84"/>
      <c r="W86" s="84"/>
      <c r="X86" s="84"/>
      <c r="Y86" s="84"/>
      <c r="Z86" s="84"/>
      <c r="AA86" s="84"/>
      <c r="AB86" s="84"/>
      <c r="AC86" s="84"/>
      <c r="AD86" s="84"/>
      <c r="AE86" s="84"/>
      <c r="AF86" s="84"/>
      <c r="AG86" s="84"/>
      <c r="AH86" s="84"/>
      <c r="AI86" s="84"/>
      <c r="AJ86" s="84"/>
      <c r="AK86" s="84"/>
      <c r="AL86" s="84"/>
      <c r="AM86" s="84"/>
      <c r="AN86" s="84"/>
      <c r="AO86" s="84"/>
      <c r="AP86" s="84"/>
      <c r="AQ86" s="84"/>
      <c r="AR86" s="84"/>
      <c r="AS86" s="84"/>
      <c r="AT86" s="84"/>
      <c r="AU86" s="84"/>
      <c r="AV86" s="84"/>
      <c r="AW86" s="84"/>
      <c r="AX86" s="84"/>
      <c r="AY86" s="84"/>
      <c r="AZ86" s="84"/>
      <c r="BA86" s="84"/>
      <c r="BB86" s="25"/>
      <c r="BC86" s="25"/>
      <c r="BD86" s="25"/>
      <c r="BE86" s="25"/>
      <c r="BF86" s="25"/>
      <c r="BG86" s="25"/>
      <c r="BH86" s="25"/>
      <c r="BI86" s="25"/>
      <c r="BJ86" s="25"/>
      <c r="BK86" s="25"/>
      <c r="BL86" s="25"/>
      <c r="BM86" s="25"/>
      <c r="BN86" s="25"/>
      <c r="BO86" s="25"/>
      <c r="BP86" s="25"/>
      <c r="BQ86" s="25"/>
      <c r="BR86" s="25"/>
      <c r="BS86" s="25"/>
      <c r="BT86" s="25"/>
      <c r="BU86" s="25"/>
      <c r="BV86" s="25"/>
      <c r="BW86" s="25"/>
      <c r="BX86" s="25"/>
      <c r="BY86" s="25"/>
      <c r="BZ86" s="25"/>
      <c r="CA86" s="25"/>
      <c r="CB86" s="25"/>
      <c r="CC86" s="25"/>
      <c r="CD86" s="25"/>
      <c r="CE86" s="25"/>
      <c r="CF86" s="25"/>
      <c r="CG86" s="25"/>
      <c r="CH86" s="25"/>
      <c r="CI86" s="25"/>
      <c r="CJ86" s="25"/>
      <c r="CK86" s="25"/>
      <c r="CL86" s="25"/>
      <c r="CM86" s="25"/>
      <c r="CN86" s="25"/>
      <c r="CO86" s="25"/>
      <c r="CP86" s="25"/>
      <c r="CQ86" s="25"/>
      <c r="CR86" s="25"/>
      <c r="CS86" s="25"/>
      <c r="CT86" s="25"/>
      <c r="CU86" s="25"/>
      <c r="CV86" s="25"/>
      <c r="CW86" s="25"/>
      <c r="CX86" s="25"/>
      <c r="CY86" s="25"/>
      <c r="CZ86" s="25"/>
      <c r="DA86" s="25"/>
      <c r="DB86" s="25"/>
      <c r="DC86" s="25"/>
      <c r="DD86" s="25"/>
      <c r="DE86" s="25"/>
      <c r="DF86" s="25"/>
      <c r="DG86" s="25"/>
      <c r="DH86" s="25"/>
      <c r="DI86" s="25"/>
    </row>
    <row r="87" spans="1:113" ht="15.75" x14ac:dyDescent="0.2">
      <c r="A87" s="84"/>
      <c r="B87" s="84"/>
      <c r="C87" s="84"/>
      <c r="D87" s="84"/>
      <c r="E87" s="84"/>
      <c r="F87" s="84"/>
      <c r="G87" s="84"/>
      <c r="H87" s="84"/>
      <c r="I87" s="84"/>
      <c r="J87" s="84"/>
      <c r="K87" s="84"/>
      <c r="L87" s="84"/>
      <c r="M87" s="84"/>
      <c r="N87" s="84"/>
      <c r="O87" s="84"/>
      <c r="P87" s="84"/>
      <c r="Q87" s="84"/>
      <c r="R87" s="84"/>
      <c r="S87" s="84"/>
      <c r="T87" s="84"/>
      <c r="U87" s="84"/>
      <c r="V87" s="84"/>
      <c r="W87" s="84"/>
      <c r="X87" s="84"/>
      <c r="Y87" s="84"/>
      <c r="Z87" s="84"/>
      <c r="AA87" s="84"/>
      <c r="AB87" s="84"/>
      <c r="AC87" s="84"/>
      <c r="AD87" s="84"/>
      <c r="AE87" s="84"/>
      <c r="AF87" s="84"/>
      <c r="AG87" s="84"/>
      <c r="AH87" s="84"/>
      <c r="AI87" s="84"/>
      <c r="AJ87" s="84"/>
      <c r="AK87" s="84"/>
      <c r="AL87" s="84"/>
      <c r="AM87" s="84"/>
      <c r="AN87" s="84"/>
      <c r="AO87" s="84"/>
      <c r="AP87" s="84"/>
      <c r="AQ87" s="84"/>
      <c r="AR87" s="84"/>
      <c r="AS87" s="84"/>
      <c r="AT87" s="84"/>
      <c r="AU87" s="84"/>
      <c r="AV87" s="84"/>
      <c r="AW87" s="84"/>
      <c r="AX87" s="84"/>
      <c r="AY87" s="84"/>
      <c r="AZ87" s="84"/>
      <c r="BA87" s="84"/>
      <c r="BB87" s="25"/>
      <c r="BC87" s="25"/>
      <c r="BD87" s="25"/>
      <c r="BE87" s="25"/>
      <c r="BF87" s="25"/>
      <c r="BG87" s="25"/>
      <c r="BH87" s="25"/>
      <c r="BI87" s="25"/>
      <c r="BJ87" s="25"/>
      <c r="BK87" s="25"/>
      <c r="BL87" s="25"/>
      <c r="BM87" s="25"/>
      <c r="BN87" s="25"/>
      <c r="BO87" s="25"/>
      <c r="BP87" s="25"/>
      <c r="BQ87" s="25"/>
      <c r="BR87" s="25"/>
      <c r="BS87" s="25"/>
      <c r="BT87" s="25"/>
      <c r="BU87" s="25"/>
      <c r="BV87" s="25"/>
      <c r="BW87" s="25"/>
      <c r="BX87" s="25"/>
      <c r="BY87" s="25"/>
      <c r="BZ87" s="25"/>
      <c r="CA87" s="25"/>
      <c r="CB87" s="25"/>
      <c r="CC87" s="25"/>
      <c r="CD87" s="25"/>
      <c r="CE87" s="25"/>
      <c r="CF87" s="25"/>
      <c r="CG87" s="25"/>
      <c r="CH87" s="25"/>
      <c r="CI87" s="25"/>
      <c r="CJ87" s="25"/>
      <c r="CK87" s="25"/>
      <c r="CL87" s="25"/>
      <c r="CM87" s="25"/>
      <c r="CN87" s="25"/>
      <c r="CO87" s="25"/>
      <c r="CP87" s="25"/>
      <c r="CQ87" s="25"/>
      <c r="CR87" s="25"/>
      <c r="CS87" s="25"/>
      <c r="CT87" s="25"/>
      <c r="CU87" s="25"/>
      <c r="CV87" s="25"/>
      <c r="CW87" s="25"/>
      <c r="CX87" s="25"/>
      <c r="CY87" s="25"/>
      <c r="CZ87" s="25"/>
      <c r="DA87" s="25"/>
      <c r="DB87" s="25"/>
      <c r="DC87" s="25"/>
      <c r="DD87" s="25"/>
      <c r="DE87" s="25"/>
      <c r="DF87" s="25"/>
      <c r="DG87" s="25"/>
      <c r="DH87" s="25"/>
      <c r="DI87" s="25"/>
    </row>
    <row r="88" spans="1:113" ht="15.75" x14ac:dyDescent="0.2">
      <c r="A88" s="84"/>
      <c r="B88" s="84"/>
      <c r="C88" s="84"/>
      <c r="D88" s="84"/>
      <c r="E88" s="84"/>
      <c r="F88" s="84"/>
      <c r="G88" s="84"/>
      <c r="H88" s="84"/>
      <c r="I88" s="84"/>
      <c r="J88" s="84"/>
      <c r="K88" s="84"/>
      <c r="L88" s="84"/>
      <c r="M88" s="84"/>
      <c r="N88" s="84"/>
      <c r="O88" s="84"/>
      <c r="P88" s="84"/>
      <c r="Q88" s="84"/>
      <c r="R88" s="84"/>
      <c r="S88" s="84"/>
      <c r="T88" s="84"/>
      <c r="U88" s="84"/>
      <c r="V88" s="84"/>
      <c r="W88" s="84"/>
      <c r="X88" s="84"/>
      <c r="Y88" s="84"/>
      <c r="Z88" s="84"/>
      <c r="AA88" s="84"/>
      <c r="AB88" s="84"/>
      <c r="AC88" s="84"/>
      <c r="AD88" s="84"/>
      <c r="AE88" s="84"/>
      <c r="AF88" s="84"/>
      <c r="AG88" s="84"/>
      <c r="AH88" s="84"/>
      <c r="AI88" s="84"/>
      <c r="AJ88" s="84"/>
      <c r="AK88" s="84"/>
      <c r="AL88" s="84"/>
      <c r="AM88" s="84"/>
      <c r="AN88" s="84"/>
      <c r="AO88" s="84"/>
      <c r="AP88" s="84"/>
      <c r="AQ88" s="84"/>
      <c r="AR88" s="84"/>
      <c r="AS88" s="84"/>
      <c r="AT88" s="84"/>
      <c r="AU88" s="84"/>
      <c r="AV88" s="84"/>
      <c r="AW88" s="84"/>
      <c r="AX88" s="84"/>
      <c r="AY88" s="84"/>
      <c r="AZ88" s="84"/>
      <c r="BA88" s="84"/>
      <c r="BB88" s="25"/>
      <c r="BC88" s="25"/>
      <c r="BD88" s="25"/>
      <c r="BE88" s="25"/>
      <c r="BF88" s="25"/>
      <c r="BG88" s="25"/>
      <c r="BH88" s="25"/>
      <c r="BI88" s="25"/>
      <c r="BJ88" s="25"/>
      <c r="BK88" s="25"/>
      <c r="BL88" s="25"/>
      <c r="BM88" s="25"/>
      <c r="BN88" s="25"/>
      <c r="BO88" s="25"/>
      <c r="BP88" s="25"/>
      <c r="BQ88" s="25"/>
      <c r="BR88" s="25"/>
      <c r="BS88" s="25"/>
      <c r="BT88" s="25"/>
      <c r="BU88" s="25"/>
      <c r="BV88" s="25"/>
      <c r="BW88" s="25"/>
      <c r="BX88" s="25"/>
      <c r="BY88" s="25"/>
      <c r="BZ88" s="25"/>
      <c r="CA88" s="25"/>
      <c r="CB88" s="25"/>
      <c r="CC88" s="25"/>
      <c r="CD88" s="25"/>
      <c r="CE88" s="25"/>
      <c r="CF88" s="25"/>
      <c r="CG88" s="25"/>
      <c r="CH88" s="25"/>
      <c r="CI88" s="25"/>
      <c r="CJ88" s="25"/>
      <c r="CK88" s="25"/>
      <c r="CL88" s="25"/>
      <c r="CM88" s="25"/>
      <c r="CN88" s="25"/>
      <c r="CO88" s="25"/>
      <c r="CP88" s="25"/>
      <c r="CQ88" s="25"/>
      <c r="CR88" s="25"/>
      <c r="CS88" s="25"/>
      <c r="CT88" s="25"/>
      <c r="CU88" s="25"/>
      <c r="CV88" s="25"/>
      <c r="CW88" s="25"/>
      <c r="CX88" s="25"/>
      <c r="CY88" s="25"/>
      <c r="CZ88" s="25"/>
      <c r="DA88" s="25"/>
      <c r="DB88" s="25"/>
      <c r="DC88" s="25"/>
      <c r="DD88" s="25"/>
      <c r="DE88" s="25"/>
      <c r="DF88" s="25"/>
      <c r="DG88" s="25"/>
      <c r="DH88" s="25"/>
      <c r="DI88" s="25"/>
    </row>
    <row r="89" spans="1:113" ht="15.75" x14ac:dyDescent="0.2">
      <c r="A89" s="84"/>
      <c r="B89" s="84"/>
      <c r="C89" s="84"/>
      <c r="D89" s="84"/>
      <c r="E89" s="84"/>
      <c r="F89" s="84"/>
      <c r="G89" s="84"/>
      <c r="H89" s="84"/>
      <c r="I89" s="84"/>
      <c r="J89" s="84"/>
      <c r="K89" s="84"/>
      <c r="L89" s="84"/>
      <c r="M89" s="84"/>
      <c r="N89" s="84"/>
      <c r="O89" s="84"/>
      <c r="P89" s="84"/>
      <c r="Q89" s="84"/>
      <c r="R89" s="84"/>
      <c r="S89" s="84"/>
      <c r="T89" s="84"/>
      <c r="U89" s="84"/>
      <c r="V89" s="84"/>
      <c r="W89" s="84"/>
      <c r="X89" s="84"/>
      <c r="Y89" s="84"/>
      <c r="Z89" s="84"/>
      <c r="AA89" s="84"/>
      <c r="AB89" s="84"/>
      <c r="AC89" s="84"/>
      <c r="AD89" s="84"/>
      <c r="AE89" s="84"/>
      <c r="AF89" s="84"/>
      <c r="AG89" s="84"/>
      <c r="AH89" s="84"/>
      <c r="AI89" s="84"/>
      <c r="AJ89" s="84"/>
      <c r="AK89" s="84"/>
      <c r="AL89" s="84"/>
      <c r="AM89" s="84"/>
      <c r="AN89" s="84"/>
      <c r="AO89" s="84"/>
      <c r="AP89" s="84"/>
      <c r="AQ89" s="84"/>
      <c r="AR89" s="84"/>
      <c r="AS89" s="84"/>
      <c r="AT89" s="84"/>
      <c r="AU89" s="84"/>
      <c r="AV89" s="84"/>
      <c r="AW89" s="84"/>
      <c r="AX89" s="84"/>
      <c r="AY89" s="84"/>
      <c r="AZ89" s="84"/>
      <c r="BA89" s="84"/>
      <c r="BB89" s="25"/>
      <c r="BC89" s="25"/>
      <c r="BD89" s="25"/>
      <c r="BE89" s="25"/>
      <c r="BF89" s="25"/>
      <c r="BG89" s="25"/>
      <c r="BH89" s="25"/>
      <c r="BI89" s="25"/>
      <c r="BJ89" s="25"/>
      <c r="BK89" s="25"/>
      <c r="BL89" s="25"/>
      <c r="BM89" s="25"/>
      <c r="BN89" s="25"/>
      <c r="BO89" s="25"/>
      <c r="BP89" s="25"/>
      <c r="BQ89" s="25"/>
      <c r="BR89" s="25"/>
      <c r="BS89" s="25"/>
      <c r="BT89" s="25"/>
      <c r="BU89" s="25"/>
      <c r="BV89" s="25"/>
      <c r="BW89" s="25"/>
      <c r="BX89" s="25"/>
      <c r="BY89" s="25"/>
      <c r="BZ89" s="25"/>
      <c r="CA89" s="25"/>
      <c r="CB89" s="25"/>
      <c r="CC89" s="25"/>
      <c r="CD89" s="25"/>
      <c r="CE89" s="25"/>
      <c r="CF89" s="25"/>
      <c r="CG89" s="25"/>
      <c r="CH89" s="25"/>
      <c r="CI89" s="25"/>
      <c r="CJ89" s="25"/>
      <c r="CK89" s="25"/>
      <c r="CL89" s="25"/>
      <c r="CM89" s="25"/>
      <c r="CN89" s="25"/>
      <c r="CO89" s="25"/>
      <c r="CP89" s="25"/>
      <c r="CQ89" s="25"/>
      <c r="CR89" s="25"/>
      <c r="CS89" s="25"/>
      <c r="CT89" s="25"/>
      <c r="CU89" s="25"/>
      <c r="CV89" s="25"/>
      <c r="CW89" s="25"/>
      <c r="CX89" s="25"/>
      <c r="CY89" s="25"/>
      <c r="CZ89" s="25"/>
      <c r="DA89" s="25"/>
      <c r="DB89" s="25"/>
      <c r="DC89" s="25"/>
      <c r="DD89" s="25"/>
      <c r="DE89" s="25"/>
      <c r="DF89" s="25"/>
      <c r="DG89" s="25"/>
      <c r="DH89" s="25"/>
      <c r="DI89" s="25"/>
    </row>
    <row r="90" spans="1:113" ht="15.75" x14ac:dyDescent="0.2">
      <c r="A90" s="84"/>
      <c r="B90" s="84"/>
      <c r="C90" s="84"/>
      <c r="D90" s="84"/>
      <c r="E90" s="84"/>
      <c r="F90" s="84"/>
      <c r="G90" s="84"/>
      <c r="H90" s="84"/>
      <c r="I90" s="84"/>
      <c r="J90" s="84"/>
      <c r="K90" s="84"/>
      <c r="L90" s="84"/>
      <c r="M90" s="84"/>
      <c r="N90" s="84"/>
      <c r="O90" s="84"/>
      <c r="P90" s="84"/>
      <c r="Q90" s="84"/>
      <c r="R90" s="84"/>
      <c r="S90" s="84"/>
      <c r="T90" s="84"/>
      <c r="U90" s="84"/>
      <c r="V90" s="84"/>
      <c r="W90" s="84"/>
      <c r="X90" s="84"/>
      <c r="Y90" s="84"/>
      <c r="Z90" s="84"/>
      <c r="AA90" s="84"/>
      <c r="AB90" s="84"/>
      <c r="AC90" s="84"/>
      <c r="AD90" s="84"/>
      <c r="AE90" s="84"/>
      <c r="AF90" s="84"/>
      <c r="AG90" s="84"/>
      <c r="AH90" s="84"/>
      <c r="AI90" s="84"/>
      <c r="AJ90" s="84"/>
      <c r="AK90" s="84"/>
      <c r="AL90" s="84"/>
      <c r="AM90" s="84"/>
      <c r="AN90" s="84"/>
      <c r="AO90" s="84"/>
      <c r="AP90" s="84"/>
      <c r="AQ90" s="84"/>
      <c r="AR90" s="84"/>
      <c r="AS90" s="84"/>
      <c r="AT90" s="84"/>
      <c r="AU90" s="84"/>
      <c r="AV90" s="84"/>
      <c r="AW90" s="84"/>
      <c r="AX90" s="84"/>
      <c r="AY90" s="84"/>
      <c r="AZ90" s="84"/>
      <c r="BA90" s="84"/>
      <c r="BB90" s="25"/>
      <c r="BC90" s="25"/>
      <c r="BD90" s="25"/>
      <c r="BE90" s="25"/>
      <c r="BF90" s="25"/>
      <c r="BG90" s="25"/>
      <c r="BH90" s="25"/>
      <c r="BI90" s="25"/>
      <c r="BJ90" s="25"/>
      <c r="BK90" s="25"/>
      <c r="BL90" s="25"/>
      <c r="BM90" s="25"/>
      <c r="BN90" s="25"/>
      <c r="BO90" s="25"/>
      <c r="BP90" s="25"/>
      <c r="BQ90" s="25"/>
      <c r="BR90" s="25"/>
      <c r="BS90" s="25"/>
      <c r="BT90" s="25"/>
      <c r="BU90" s="25"/>
      <c r="BV90" s="25"/>
      <c r="BW90" s="25"/>
      <c r="BX90" s="25"/>
      <c r="BY90" s="25"/>
      <c r="BZ90" s="25"/>
      <c r="CA90" s="25"/>
      <c r="CB90" s="25"/>
      <c r="CC90" s="25"/>
      <c r="CD90" s="25"/>
      <c r="CE90" s="25"/>
      <c r="CF90" s="25"/>
      <c r="CG90" s="25"/>
      <c r="CH90" s="25"/>
      <c r="CI90" s="25"/>
      <c r="CJ90" s="25"/>
      <c r="CK90" s="25"/>
      <c r="CL90" s="25"/>
      <c r="CM90" s="25"/>
      <c r="CN90" s="25"/>
      <c r="CO90" s="25"/>
      <c r="CP90" s="25"/>
      <c r="CQ90" s="25"/>
      <c r="CR90" s="25"/>
      <c r="CS90" s="25"/>
      <c r="CT90" s="25"/>
      <c r="CU90" s="25"/>
      <c r="CV90" s="25"/>
      <c r="CW90" s="25"/>
      <c r="CX90" s="25"/>
      <c r="CY90" s="25"/>
      <c r="CZ90" s="25"/>
      <c r="DA90" s="25"/>
      <c r="DB90" s="25"/>
      <c r="DC90" s="25"/>
      <c r="DD90" s="25"/>
      <c r="DE90" s="25"/>
      <c r="DF90" s="25"/>
      <c r="DG90" s="25"/>
      <c r="DH90" s="25"/>
      <c r="DI90" s="25"/>
    </row>
    <row r="91" spans="1:113" ht="15.75" x14ac:dyDescent="0.2">
      <c r="A91" s="84"/>
      <c r="B91" s="84"/>
      <c r="C91" s="84"/>
      <c r="D91" s="84"/>
      <c r="E91" s="84"/>
      <c r="F91" s="84"/>
      <c r="G91" s="84"/>
      <c r="H91" s="84"/>
      <c r="I91" s="84"/>
      <c r="J91" s="84"/>
      <c r="K91" s="84"/>
      <c r="L91" s="84"/>
      <c r="M91" s="84"/>
      <c r="N91" s="84"/>
      <c r="O91" s="84"/>
      <c r="P91" s="84"/>
      <c r="Q91" s="84"/>
      <c r="R91" s="84"/>
      <c r="S91" s="84"/>
      <c r="T91" s="84"/>
      <c r="U91" s="84"/>
      <c r="V91" s="84"/>
      <c r="W91" s="84"/>
      <c r="X91" s="84"/>
      <c r="Y91" s="84"/>
      <c r="Z91" s="84"/>
      <c r="AA91" s="84"/>
      <c r="AB91" s="84"/>
      <c r="AC91" s="84"/>
      <c r="AD91" s="84"/>
      <c r="AE91" s="84"/>
      <c r="AF91" s="84"/>
      <c r="AG91" s="84"/>
      <c r="AH91" s="84"/>
      <c r="AI91" s="84"/>
      <c r="AJ91" s="84"/>
      <c r="AK91" s="84"/>
      <c r="AL91" s="84"/>
      <c r="AM91" s="84"/>
      <c r="AN91" s="84"/>
      <c r="AO91" s="84"/>
      <c r="AP91" s="84"/>
      <c r="AQ91" s="84"/>
      <c r="AR91" s="84"/>
      <c r="AS91" s="84"/>
      <c r="AT91" s="84"/>
      <c r="AU91" s="84"/>
      <c r="AV91" s="84"/>
      <c r="AW91" s="84"/>
      <c r="AX91" s="84"/>
      <c r="AY91" s="84"/>
      <c r="AZ91" s="84"/>
      <c r="BA91" s="84"/>
      <c r="BB91" s="25"/>
      <c r="BC91" s="25"/>
      <c r="BD91" s="25"/>
      <c r="BE91" s="25"/>
      <c r="BF91" s="25"/>
      <c r="BG91" s="25"/>
      <c r="BH91" s="25"/>
      <c r="BI91" s="25"/>
      <c r="BJ91" s="25"/>
      <c r="BK91" s="25"/>
      <c r="BL91" s="25"/>
      <c r="BM91" s="25"/>
      <c r="BN91" s="25"/>
      <c r="BO91" s="25"/>
      <c r="BP91" s="25"/>
      <c r="BQ91" s="25"/>
      <c r="BR91" s="25"/>
      <c r="BS91" s="25"/>
      <c r="BT91" s="25"/>
      <c r="BU91" s="25"/>
      <c r="BV91" s="25"/>
      <c r="BW91" s="25"/>
      <c r="BX91" s="25"/>
      <c r="BY91" s="25"/>
      <c r="BZ91" s="25"/>
      <c r="CA91" s="25"/>
      <c r="CB91" s="25"/>
      <c r="CC91" s="25"/>
      <c r="CD91" s="25"/>
      <c r="CE91" s="25"/>
      <c r="CF91" s="25"/>
      <c r="CG91" s="25"/>
      <c r="CH91" s="25"/>
      <c r="CI91" s="25"/>
      <c r="CJ91" s="25"/>
      <c r="CK91" s="25"/>
      <c r="CL91" s="25"/>
      <c r="CM91" s="25"/>
      <c r="CN91" s="25"/>
      <c r="CO91" s="25"/>
      <c r="CP91" s="25"/>
      <c r="CQ91" s="25"/>
      <c r="CR91" s="25"/>
      <c r="CS91" s="25"/>
      <c r="CT91" s="25"/>
      <c r="CU91" s="25"/>
      <c r="CV91" s="25"/>
      <c r="CW91" s="25"/>
      <c r="CX91" s="25"/>
      <c r="CY91" s="25"/>
      <c r="CZ91" s="25"/>
      <c r="DA91" s="25"/>
      <c r="DB91" s="25"/>
      <c r="DC91" s="25"/>
      <c r="DD91" s="25"/>
      <c r="DE91" s="25"/>
      <c r="DF91" s="25"/>
      <c r="DG91" s="25"/>
      <c r="DH91" s="25"/>
      <c r="DI91" s="25"/>
    </row>
    <row r="92" spans="1:113" ht="15.75" x14ac:dyDescent="0.2">
      <c r="A92" s="84"/>
      <c r="B92" s="84"/>
      <c r="C92" s="84"/>
      <c r="D92" s="84"/>
      <c r="E92" s="84"/>
      <c r="F92" s="84"/>
      <c r="G92" s="84"/>
      <c r="H92" s="84"/>
      <c r="I92" s="84"/>
      <c r="J92" s="84"/>
      <c r="K92" s="84"/>
      <c r="L92" s="84"/>
      <c r="M92" s="84"/>
      <c r="N92" s="84"/>
      <c r="O92" s="84"/>
      <c r="P92" s="84"/>
      <c r="Q92" s="84"/>
      <c r="R92" s="84"/>
      <c r="S92" s="84"/>
      <c r="T92" s="84"/>
      <c r="U92" s="84"/>
      <c r="V92" s="84"/>
      <c r="W92" s="84"/>
      <c r="X92" s="84"/>
      <c r="Y92" s="84"/>
      <c r="Z92" s="84"/>
      <c r="AA92" s="84"/>
      <c r="AB92" s="84"/>
      <c r="AC92" s="84"/>
      <c r="AD92" s="84"/>
      <c r="AE92" s="84"/>
      <c r="AF92" s="84"/>
      <c r="AG92" s="84"/>
      <c r="AH92" s="84"/>
      <c r="AI92" s="84"/>
      <c r="AJ92" s="84"/>
      <c r="AK92" s="84"/>
      <c r="AL92" s="84"/>
      <c r="AM92" s="84"/>
      <c r="AN92" s="84"/>
      <c r="AO92" s="84"/>
      <c r="AP92" s="84"/>
      <c r="AQ92" s="84"/>
      <c r="AR92" s="84"/>
      <c r="AS92" s="84"/>
      <c r="AT92" s="84"/>
      <c r="AU92" s="84"/>
      <c r="AV92" s="84"/>
      <c r="AW92" s="84"/>
      <c r="AX92" s="84"/>
      <c r="AY92" s="84"/>
      <c r="AZ92" s="84"/>
      <c r="BA92" s="84"/>
      <c r="BB92" s="25"/>
      <c r="BC92" s="25"/>
      <c r="BD92" s="25"/>
      <c r="BE92" s="25"/>
      <c r="BF92" s="25"/>
      <c r="BG92" s="25"/>
      <c r="BH92" s="25"/>
      <c r="BI92" s="25"/>
      <c r="BJ92" s="25"/>
      <c r="BK92" s="25"/>
      <c r="BL92" s="25"/>
      <c r="BM92" s="25"/>
      <c r="BN92" s="25"/>
      <c r="BO92" s="25"/>
      <c r="BP92" s="25"/>
      <c r="BQ92" s="25"/>
      <c r="BR92" s="25"/>
      <c r="BS92" s="25"/>
      <c r="BT92" s="25"/>
      <c r="BU92" s="25"/>
      <c r="BV92" s="25"/>
      <c r="BW92" s="25"/>
      <c r="BX92" s="25"/>
      <c r="BY92" s="25"/>
      <c r="BZ92" s="25"/>
      <c r="CA92" s="25"/>
      <c r="CB92" s="25"/>
      <c r="CC92" s="25"/>
      <c r="CD92" s="25"/>
      <c r="CE92" s="25"/>
      <c r="CF92" s="25"/>
      <c r="CG92" s="25"/>
      <c r="CH92" s="25"/>
      <c r="CI92" s="25"/>
      <c r="CJ92" s="25"/>
      <c r="CK92" s="25"/>
      <c r="CL92" s="25"/>
      <c r="CM92" s="25"/>
      <c r="CN92" s="25"/>
      <c r="CO92" s="25"/>
      <c r="CP92" s="25"/>
      <c r="CQ92" s="25"/>
      <c r="CR92" s="25"/>
      <c r="CS92" s="25"/>
      <c r="CT92" s="25"/>
      <c r="CU92" s="25"/>
      <c r="CV92" s="25"/>
      <c r="CW92" s="25"/>
      <c r="CX92" s="25"/>
      <c r="CY92" s="25"/>
      <c r="CZ92" s="25"/>
      <c r="DA92" s="25"/>
      <c r="DB92" s="25"/>
      <c r="DC92" s="25"/>
      <c r="DD92" s="25"/>
      <c r="DE92" s="25"/>
      <c r="DF92" s="25"/>
      <c r="DG92" s="25"/>
      <c r="DH92" s="25"/>
      <c r="DI92" s="25"/>
    </row>
    <row r="93" spans="1:113" ht="15.75" x14ac:dyDescent="0.2">
      <c r="A93" s="84"/>
      <c r="B93" s="84"/>
      <c r="C93" s="84"/>
      <c r="D93" s="84"/>
      <c r="E93" s="84"/>
      <c r="F93" s="84"/>
      <c r="G93" s="84"/>
      <c r="H93" s="84"/>
      <c r="I93" s="84"/>
      <c r="J93" s="84"/>
      <c r="K93" s="84"/>
      <c r="L93" s="84"/>
      <c r="M93" s="84"/>
      <c r="N93" s="84"/>
      <c r="O93" s="84"/>
      <c r="P93" s="84"/>
      <c r="Q93" s="84"/>
      <c r="R93" s="84"/>
      <c r="S93" s="84"/>
      <c r="T93" s="84"/>
      <c r="U93" s="84"/>
      <c r="V93" s="84"/>
      <c r="W93" s="84"/>
      <c r="X93" s="84"/>
      <c r="Y93" s="84"/>
      <c r="Z93" s="84"/>
      <c r="AA93" s="84"/>
      <c r="AB93" s="84"/>
      <c r="AC93" s="84"/>
      <c r="AD93" s="84"/>
      <c r="AE93" s="84"/>
      <c r="AF93" s="84"/>
      <c r="AG93" s="84"/>
      <c r="AH93" s="84"/>
      <c r="AI93" s="84"/>
      <c r="AJ93" s="84"/>
      <c r="AK93" s="84"/>
      <c r="AL93" s="84"/>
      <c r="AM93" s="84"/>
      <c r="AN93" s="84"/>
      <c r="AO93" s="84"/>
      <c r="AP93" s="84"/>
      <c r="AQ93" s="84"/>
      <c r="AR93" s="84"/>
      <c r="AS93" s="84"/>
      <c r="AT93" s="84"/>
      <c r="AU93" s="84"/>
      <c r="AV93" s="84"/>
      <c r="AW93" s="84"/>
      <c r="AX93" s="84"/>
      <c r="AY93" s="84"/>
      <c r="AZ93" s="84"/>
      <c r="BA93" s="84"/>
      <c r="BB93" s="25"/>
      <c r="BC93" s="25"/>
      <c r="BD93" s="25"/>
      <c r="BE93" s="25"/>
      <c r="BF93" s="25"/>
      <c r="BG93" s="25"/>
      <c r="BH93" s="25"/>
      <c r="BI93" s="25"/>
      <c r="BJ93" s="25"/>
      <c r="BK93" s="25"/>
      <c r="BL93" s="25"/>
      <c r="BM93" s="25"/>
      <c r="BN93" s="25"/>
      <c r="BO93" s="25"/>
      <c r="BP93" s="25"/>
      <c r="BQ93" s="25"/>
      <c r="BR93" s="25"/>
      <c r="BS93" s="25"/>
      <c r="BT93" s="25"/>
      <c r="BU93" s="25"/>
      <c r="BV93" s="25"/>
      <c r="BW93" s="25"/>
      <c r="BX93" s="25"/>
      <c r="BY93" s="25"/>
      <c r="BZ93" s="25"/>
      <c r="CA93" s="25"/>
      <c r="CB93" s="25"/>
      <c r="CC93" s="25"/>
      <c r="CD93" s="25"/>
      <c r="CE93" s="25"/>
      <c r="CF93" s="25"/>
      <c r="CG93" s="25"/>
      <c r="CH93" s="25"/>
      <c r="CI93" s="25"/>
      <c r="CJ93" s="25"/>
      <c r="CK93" s="25"/>
      <c r="CL93" s="25"/>
      <c r="CM93" s="25"/>
      <c r="CN93" s="25"/>
      <c r="CO93" s="25"/>
      <c r="CP93" s="25"/>
      <c r="CQ93" s="25"/>
      <c r="CR93" s="25"/>
      <c r="CS93" s="25"/>
      <c r="CT93" s="25"/>
      <c r="CU93" s="25"/>
      <c r="CV93" s="25"/>
      <c r="CW93" s="25"/>
      <c r="CX93" s="25"/>
      <c r="CY93" s="25"/>
      <c r="CZ93" s="25"/>
      <c r="DA93" s="25"/>
      <c r="DB93" s="25"/>
      <c r="DC93" s="25"/>
      <c r="DD93" s="25"/>
      <c r="DE93" s="25"/>
      <c r="DF93" s="25"/>
      <c r="DG93" s="25"/>
      <c r="DH93" s="25"/>
      <c r="DI93" s="25"/>
    </row>
    <row r="94" spans="1:113" ht="15.75" x14ac:dyDescent="0.2">
      <c r="A94" s="84"/>
      <c r="B94" s="84"/>
      <c r="C94" s="84"/>
      <c r="D94" s="84"/>
      <c r="E94" s="84"/>
      <c r="F94" s="84"/>
      <c r="G94" s="84"/>
      <c r="H94" s="84"/>
      <c r="I94" s="84"/>
      <c r="J94" s="84"/>
      <c r="K94" s="84"/>
      <c r="L94" s="84"/>
      <c r="M94" s="84"/>
      <c r="N94" s="84"/>
      <c r="O94" s="84"/>
      <c r="P94" s="84"/>
      <c r="Q94" s="84"/>
      <c r="R94" s="84"/>
      <c r="S94" s="84"/>
      <c r="T94" s="84"/>
      <c r="U94" s="84"/>
      <c r="V94" s="84"/>
      <c r="W94" s="84"/>
      <c r="X94" s="84"/>
      <c r="Y94" s="84"/>
      <c r="Z94" s="84"/>
      <c r="AA94" s="84"/>
      <c r="AB94" s="84"/>
      <c r="AC94" s="84"/>
      <c r="AD94" s="84"/>
      <c r="AE94" s="84"/>
      <c r="AF94" s="84"/>
      <c r="AG94" s="84"/>
      <c r="AH94" s="84"/>
      <c r="AI94" s="84"/>
      <c r="AJ94" s="84"/>
      <c r="AK94" s="84"/>
      <c r="AL94" s="84"/>
      <c r="AM94" s="84"/>
      <c r="AN94" s="84"/>
      <c r="AO94" s="84"/>
      <c r="AP94" s="84"/>
      <c r="AQ94" s="84"/>
      <c r="AR94" s="84"/>
      <c r="AS94" s="84"/>
      <c r="AT94" s="84"/>
      <c r="AU94" s="84"/>
      <c r="AV94" s="84"/>
      <c r="AW94" s="84"/>
      <c r="AX94" s="84"/>
      <c r="AY94" s="84"/>
      <c r="AZ94" s="84"/>
      <c r="BA94" s="84"/>
      <c r="BB94" s="25"/>
      <c r="BC94" s="25"/>
      <c r="BD94" s="25"/>
      <c r="BE94" s="25"/>
      <c r="BF94" s="25"/>
      <c r="BG94" s="25"/>
      <c r="BH94" s="25"/>
      <c r="BI94" s="25"/>
      <c r="BJ94" s="25"/>
      <c r="BK94" s="25"/>
      <c r="BL94" s="25"/>
      <c r="BM94" s="25"/>
      <c r="BN94" s="25"/>
      <c r="BO94" s="25"/>
      <c r="BP94" s="25"/>
      <c r="BQ94" s="25"/>
      <c r="BR94" s="25"/>
      <c r="BS94" s="25"/>
      <c r="BT94" s="25"/>
      <c r="BU94" s="25"/>
      <c r="BV94" s="25"/>
      <c r="BW94" s="25"/>
      <c r="BX94" s="25"/>
      <c r="BY94" s="25"/>
      <c r="BZ94" s="25"/>
      <c r="CA94" s="25"/>
      <c r="CB94" s="25"/>
      <c r="CC94" s="25"/>
      <c r="CD94" s="25"/>
      <c r="CE94" s="25"/>
      <c r="CF94" s="25"/>
      <c r="CG94" s="25"/>
      <c r="CH94" s="25"/>
      <c r="CI94" s="25"/>
      <c r="CJ94" s="25"/>
      <c r="CK94" s="25"/>
      <c r="CL94" s="25"/>
      <c r="CM94" s="25"/>
      <c r="CN94" s="25"/>
      <c r="CO94" s="25"/>
      <c r="CP94" s="25"/>
      <c r="CQ94" s="25"/>
      <c r="CR94" s="25"/>
      <c r="CS94" s="25"/>
      <c r="CT94" s="25"/>
      <c r="CU94" s="25"/>
      <c r="CV94" s="25"/>
      <c r="CW94" s="25"/>
      <c r="CX94" s="25"/>
      <c r="CY94" s="25"/>
      <c r="CZ94" s="25"/>
      <c r="DA94" s="25"/>
      <c r="DB94" s="25"/>
      <c r="DC94" s="25"/>
      <c r="DD94" s="25"/>
      <c r="DE94" s="25"/>
      <c r="DF94" s="25"/>
      <c r="DG94" s="25"/>
      <c r="DH94" s="25"/>
      <c r="DI94" s="25"/>
    </row>
    <row r="95" spans="1:113" ht="15.75" x14ac:dyDescent="0.2">
      <c r="A95" s="84"/>
      <c r="B95" s="84"/>
      <c r="C95" s="84"/>
      <c r="D95" s="84"/>
      <c r="E95" s="84"/>
      <c r="F95" s="84"/>
      <c r="G95" s="84"/>
      <c r="H95" s="84"/>
      <c r="I95" s="84"/>
      <c r="J95" s="84"/>
      <c r="K95" s="84"/>
      <c r="L95" s="84"/>
      <c r="M95" s="84"/>
      <c r="N95" s="84"/>
      <c r="O95" s="84"/>
      <c r="P95" s="84"/>
      <c r="Q95" s="84"/>
      <c r="R95" s="84"/>
      <c r="S95" s="84"/>
      <c r="T95" s="84"/>
      <c r="U95" s="84"/>
      <c r="V95" s="84"/>
      <c r="W95" s="84"/>
      <c r="X95" s="84"/>
      <c r="Y95" s="84"/>
      <c r="Z95" s="84"/>
      <c r="AA95" s="84"/>
      <c r="AB95" s="84"/>
      <c r="AC95" s="84"/>
      <c r="AD95" s="84"/>
      <c r="AE95" s="84"/>
      <c r="AF95" s="84"/>
      <c r="AG95" s="84"/>
      <c r="AH95" s="84"/>
      <c r="AI95" s="84"/>
      <c r="AJ95" s="84"/>
      <c r="AK95" s="84"/>
      <c r="AL95" s="84"/>
      <c r="AM95" s="84"/>
      <c r="AN95" s="84"/>
      <c r="AO95" s="84"/>
      <c r="AP95" s="84"/>
      <c r="AQ95" s="84"/>
      <c r="AR95" s="84"/>
      <c r="AS95" s="84"/>
      <c r="AT95" s="84"/>
      <c r="AU95" s="84"/>
      <c r="AV95" s="84"/>
      <c r="AW95" s="84"/>
      <c r="AX95" s="84"/>
      <c r="AY95" s="84"/>
      <c r="AZ95" s="84"/>
      <c r="BA95" s="84"/>
      <c r="BB95" s="25"/>
      <c r="BC95" s="25"/>
      <c r="BD95" s="25"/>
      <c r="BE95" s="25"/>
      <c r="BF95" s="25"/>
      <c r="BG95" s="25"/>
      <c r="BH95" s="25"/>
      <c r="BI95" s="25"/>
      <c r="BJ95" s="25"/>
      <c r="BK95" s="25"/>
      <c r="BL95" s="25"/>
      <c r="BM95" s="25"/>
      <c r="BN95" s="25"/>
      <c r="BO95" s="25"/>
      <c r="BP95" s="25"/>
      <c r="BQ95" s="25"/>
      <c r="BR95" s="25"/>
      <c r="BS95" s="25"/>
      <c r="BT95" s="25"/>
      <c r="BU95" s="25"/>
      <c r="BV95" s="25"/>
      <c r="BW95" s="25"/>
      <c r="BX95" s="25"/>
      <c r="BY95" s="25"/>
      <c r="BZ95" s="25"/>
      <c r="CA95" s="25"/>
      <c r="CB95" s="25"/>
      <c r="CC95" s="25"/>
      <c r="CD95" s="25"/>
      <c r="CE95" s="25"/>
      <c r="CF95" s="25"/>
      <c r="CG95" s="25"/>
      <c r="CH95" s="25"/>
      <c r="CI95" s="25"/>
      <c r="CJ95" s="25"/>
      <c r="CK95" s="25"/>
      <c r="CL95" s="25"/>
      <c r="CM95" s="25"/>
      <c r="CN95" s="25"/>
      <c r="CO95" s="25"/>
      <c r="CP95" s="25"/>
      <c r="CQ95" s="25"/>
      <c r="CR95" s="25"/>
      <c r="CS95" s="25"/>
      <c r="CT95" s="25"/>
      <c r="CU95" s="25"/>
      <c r="CV95" s="25"/>
      <c r="CW95" s="25"/>
      <c r="CX95" s="25"/>
      <c r="CY95" s="25"/>
      <c r="CZ95" s="25"/>
      <c r="DA95" s="25"/>
      <c r="DB95" s="25"/>
      <c r="DC95" s="25"/>
      <c r="DD95" s="25"/>
      <c r="DE95" s="25"/>
      <c r="DF95" s="25"/>
      <c r="DG95" s="25"/>
      <c r="DH95" s="25"/>
      <c r="DI95" s="25"/>
    </row>
    <row r="96" spans="1:113" ht="15.75" x14ac:dyDescent="0.2">
      <c r="A96" s="84"/>
      <c r="B96" s="84"/>
      <c r="C96" s="84"/>
      <c r="D96" s="84"/>
      <c r="E96" s="84"/>
      <c r="F96" s="84"/>
      <c r="G96" s="84"/>
      <c r="H96" s="84"/>
      <c r="I96" s="84"/>
      <c r="J96" s="84"/>
      <c r="K96" s="84"/>
      <c r="L96" s="84"/>
      <c r="M96" s="84"/>
      <c r="N96" s="84"/>
      <c r="O96" s="84"/>
      <c r="P96" s="84"/>
      <c r="Q96" s="84"/>
      <c r="R96" s="84"/>
      <c r="S96" s="84"/>
      <c r="T96" s="84"/>
      <c r="U96" s="84"/>
      <c r="V96" s="84"/>
      <c r="W96" s="84"/>
      <c r="X96" s="84"/>
      <c r="Y96" s="84"/>
      <c r="Z96" s="84"/>
      <c r="AA96" s="84"/>
      <c r="AB96" s="84"/>
      <c r="AC96" s="84"/>
      <c r="AD96" s="84"/>
      <c r="AE96" s="84"/>
      <c r="AF96" s="84"/>
      <c r="AG96" s="84"/>
      <c r="AH96" s="84"/>
      <c r="AI96" s="84"/>
      <c r="AJ96" s="84"/>
      <c r="AK96" s="84"/>
      <c r="AL96" s="84"/>
      <c r="AM96" s="84"/>
      <c r="AN96" s="84"/>
      <c r="AO96" s="84"/>
      <c r="AP96" s="84"/>
      <c r="AQ96" s="84"/>
      <c r="AR96" s="84"/>
      <c r="AS96" s="84"/>
      <c r="AT96" s="84"/>
      <c r="AU96" s="84"/>
      <c r="AV96" s="84"/>
      <c r="AW96" s="84"/>
      <c r="AX96" s="84"/>
      <c r="AY96" s="84"/>
      <c r="AZ96" s="84"/>
      <c r="BA96" s="84"/>
      <c r="BB96" s="25"/>
      <c r="BC96" s="25"/>
      <c r="BD96" s="25"/>
      <c r="BE96" s="25"/>
      <c r="BF96" s="25"/>
      <c r="BG96" s="25"/>
      <c r="BH96" s="25"/>
      <c r="BI96" s="25"/>
      <c r="BJ96" s="25"/>
      <c r="BK96" s="25"/>
      <c r="BL96" s="25"/>
      <c r="BM96" s="25"/>
      <c r="BN96" s="25"/>
      <c r="BO96" s="25"/>
      <c r="BP96" s="25"/>
      <c r="BQ96" s="25"/>
      <c r="BR96" s="25"/>
      <c r="BS96" s="25"/>
      <c r="BT96" s="25"/>
      <c r="BU96" s="25"/>
      <c r="BV96" s="25"/>
      <c r="BW96" s="25"/>
      <c r="BX96" s="25"/>
      <c r="BY96" s="25"/>
      <c r="BZ96" s="25"/>
      <c r="CA96" s="25"/>
      <c r="CB96" s="25"/>
      <c r="CC96" s="25"/>
      <c r="CD96" s="25"/>
      <c r="CE96" s="25"/>
      <c r="CF96" s="25"/>
      <c r="CG96" s="25"/>
      <c r="CH96" s="25"/>
      <c r="CI96" s="25"/>
      <c r="CJ96" s="25"/>
      <c r="CK96" s="25"/>
      <c r="CL96" s="25"/>
      <c r="CM96" s="25"/>
      <c r="CN96" s="25"/>
      <c r="CO96" s="25"/>
      <c r="CP96" s="25"/>
      <c r="CQ96" s="25"/>
      <c r="CR96" s="25"/>
      <c r="CS96" s="25"/>
      <c r="CT96" s="25"/>
      <c r="CU96" s="25"/>
      <c r="CV96" s="25"/>
      <c r="CW96" s="25"/>
      <c r="CX96" s="25"/>
      <c r="CY96" s="25"/>
      <c r="CZ96" s="25"/>
      <c r="DA96" s="25"/>
      <c r="DB96" s="25"/>
      <c r="DC96" s="25"/>
      <c r="DD96" s="25"/>
      <c r="DE96" s="25"/>
      <c r="DF96" s="25"/>
      <c r="DG96" s="25"/>
      <c r="DH96" s="25"/>
      <c r="DI96" s="25"/>
    </row>
    <row r="97" spans="1:113" ht="15.75" x14ac:dyDescent="0.2">
      <c r="A97" s="84"/>
      <c r="B97" s="84"/>
      <c r="C97" s="84"/>
      <c r="D97" s="84"/>
      <c r="E97" s="84"/>
      <c r="F97" s="84"/>
      <c r="G97" s="84"/>
      <c r="H97" s="84"/>
      <c r="I97" s="84"/>
      <c r="J97" s="84"/>
      <c r="K97" s="84"/>
      <c r="L97" s="84"/>
      <c r="M97" s="84"/>
      <c r="N97" s="84"/>
      <c r="O97" s="84"/>
      <c r="P97" s="84"/>
      <c r="Q97" s="84"/>
      <c r="R97" s="84"/>
      <c r="S97" s="84"/>
      <c r="T97" s="84"/>
      <c r="U97" s="84"/>
      <c r="V97" s="84"/>
      <c r="W97" s="84"/>
      <c r="X97" s="84"/>
      <c r="Y97" s="84"/>
      <c r="Z97" s="84"/>
      <c r="AA97" s="84"/>
      <c r="AB97" s="84"/>
      <c r="AC97" s="84"/>
      <c r="AD97" s="84"/>
      <c r="AE97" s="84"/>
      <c r="AF97" s="84"/>
      <c r="AG97" s="84"/>
      <c r="AH97" s="84"/>
      <c r="AI97" s="84"/>
      <c r="AJ97" s="84"/>
      <c r="AK97" s="84"/>
      <c r="AL97" s="84"/>
      <c r="AM97" s="84"/>
      <c r="AN97" s="84"/>
      <c r="AO97" s="84"/>
      <c r="AP97" s="84"/>
      <c r="AQ97" s="84"/>
      <c r="AR97" s="84"/>
      <c r="AS97" s="84"/>
      <c r="AT97" s="84"/>
      <c r="AU97" s="84"/>
      <c r="AV97" s="84"/>
      <c r="AW97" s="84"/>
      <c r="AX97" s="84"/>
      <c r="AY97" s="84"/>
      <c r="AZ97" s="84"/>
      <c r="BA97" s="84"/>
      <c r="BB97" s="25"/>
      <c r="BC97" s="25"/>
      <c r="BD97" s="25"/>
      <c r="BE97" s="25"/>
      <c r="BF97" s="25"/>
      <c r="BG97" s="25"/>
      <c r="BH97" s="25"/>
      <c r="BI97" s="25"/>
      <c r="BJ97" s="25"/>
      <c r="BK97" s="25"/>
      <c r="BL97" s="25"/>
      <c r="BM97" s="25"/>
      <c r="BN97" s="25"/>
      <c r="BO97" s="25"/>
      <c r="BP97" s="25"/>
      <c r="BQ97" s="25"/>
      <c r="BR97" s="25"/>
      <c r="BS97" s="25"/>
      <c r="BT97" s="25"/>
      <c r="BU97" s="25"/>
      <c r="BV97" s="25"/>
      <c r="BW97" s="25"/>
      <c r="BX97" s="25"/>
      <c r="BY97" s="25"/>
      <c r="BZ97" s="25"/>
      <c r="CA97" s="25"/>
      <c r="CB97" s="25"/>
      <c r="CC97" s="25"/>
      <c r="CD97" s="25"/>
      <c r="CE97" s="25"/>
      <c r="CF97" s="25"/>
      <c r="CG97" s="25"/>
      <c r="CH97" s="25"/>
      <c r="CI97" s="25"/>
      <c r="CJ97" s="25"/>
      <c r="CK97" s="25"/>
      <c r="CL97" s="25"/>
      <c r="CM97" s="25"/>
      <c r="CN97" s="25"/>
      <c r="CO97" s="25"/>
      <c r="CP97" s="25"/>
      <c r="CQ97" s="25"/>
      <c r="CR97" s="25"/>
      <c r="CS97" s="25"/>
      <c r="CT97" s="25"/>
      <c r="CU97" s="25"/>
      <c r="CV97" s="25"/>
      <c r="CW97" s="25"/>
      <c r="CX97" s="25"/>
      <c r="CY97" s="25"/>
      <c r="CZ97" s="25"/>
      <c r="DA97" s="25"/>
      <c r="DB97" s="25"/>
      <c r="DC97" s="25"/>
      <c r="DD97" s="25"/>
      <c r="DE97" s="25"/>
      <c r="DF97" s="25"/>
      <c r="DG97" s="25"/>
      <c r="DH97" s="25"/>
      <c r="DI97" s="25"/>
    </row>
    <row r="98" spans="1:113" ht="15.75" x14ac:dyDescent="0.2">
      <c r="A98" s="84"/>
      <c r="B98" s="84"/>
      <c r="C98" s="84"/>
      <c r="D98" s="84"/>
      <c r="E98" s="84"/>
      <c r="F98" s="84"/>
      <c r="G98" s="84"/>
      <c r="H98" s="84"/>
      <c r="I98" s="84"/>
      <c r="J98" s="84"/>
      <c r="K98" s="84"/>
      <c r="L98" s="84"/>
      <c r="M98" s="84"/>
      <c r="N98" s="84"/>
      <c r="O98" s="84"/>
      <c r="P98" s="84"/>
      <c r="Q98" s="84"/>
      <c r="R98" s="84"/>
      <c r="S98" s="84"/>
      <c r="T98" s="84"/>
      <c r="U98" s="84"/>
      <c r="V98" s="84"/>
      <c r="W98" s="84"/>
      <c r="X98" s="84"/>
      <c r="Y98" s="84"/>
      <c r="Z98" s="84"/>
      <c r="AA98" s="84"/>
      <c r="AB98" s="84"/>
      <c r="AC98" s="84"/>
      <c r="AD98" s="84"/>
      <c r="AE98" s="84"/>
      <c r="AF98" s="84"/>
      <c r="AG98" s="84"/>
      <c r="AH98" s="84"/>
      <c r="AI98" s="84"/>
      <c r="AJ98" s="84"/>
      <c r="AK98" s="84"/>
      <c r="AL98" s="84"/>
      <c r="AM98" s="84"/>
      <c r="AN98" s="84"/>
      <c r="AO98" s="84"/>
      <c r="AP98" s="84"/>
      <c r="AQ98" s="84"/>
      <c r="AR98" s="84"/>
      <c r="AS98" s="84"/>
      <c r="AT98" s="84"/>
      <c r="AU98" s="84"/>
      <c r="AV98" s="84"/>
      <c r="AW98" s="84"/>
      <c r="AX98" s="84"/>
      <c r="AY98" s="84"/>
      <c r="AZ98" s="84"/>
      <c r="BA98" s="84"/>
      <c r="BB98" s="25"/>
      <c r="BC98" s="25"/>
      <c r="BD98" s="25"/>
      <c r="BE98" s="25"/>
      <c r="BF98" s="25"/>
      <c r="BG98" s="25"/>
      <c r="BH98" s="25"/>
      <c r="BI98" s="25"/>
      <c r="BJ98" s="25"/>
      <c r="BK98" s="25"/>
      <c r="BL98" s="25"/>
      <c r="BM98" s="25"/>
      <c r="BN98" s="25"/>
      <c r="BO98" s="25"/>
      <c r="BP98" s="25"/>
      <c r="BQ98" s="25"/>
      <c r="BR98" s="25"/>
      <c r="BS98" s="25"/>
      <c r="BT98" s="25"/>
      <c r="BU98" s="25"/>
      <c r="BV98" s="25"/>
      <c r="BW98" s="25"/>
      <c r="BX98" s="25"/>
      <c r="BY98" s="25"/>
      <c r="BZ98" s="25"/>
      <c r="CA98" s="25"/>
      <c r="CB98" s="25"/>
      <c r="CC98" s="25"/>
      <c r="CD98" s="25"/>
      <c r="CE98" s="25"/>
      <c r="CF98" s="25"/>
      <c r="CG98" s="25"/>
      <c r="CH98" s="25"/>
      <c r="CI98" s="25"/>
      <c r="CJ98" s="25"/>
      <c r="CK98" s="25"/>
      <c r="CL98" s="25"/>
      <c r="CM98" s="25"/>
      <c r="CN98" s="25"/>
      <c r="CO98" s="25"/>
      <c r="CP98" s="25"/>
      <c r="CQ98" s="25"/>
      <c r="CR98" s="25"/>
      <c r="CS98" s="25"/>
      <c r="CT98" s="25"/>
      <c r="CU98" s="25"/>
      <c r="CV98" s="25"/>
      <c r="CW98" s="25"/>
      <c r="CX98" s="25"/>
      <c r="CY98" s="25"/>
      <c r="CZ98" s="25"/>
      <c r="DA98" s="25"/>
      <c r="DB98" s="25"/>
      <c r="DC98" s="25"/>
      <c r="DD98" s="25"/>
      <c r="DE98" s="25"/>
      <c r="DF98" s="25"/>
      <c r="DG98" s="25"/>
      <c r="DH98" s="25"/>
      <c r="DI98" s="25"/>
    </row>
    <row r="99" spans="1:113" ht="15.75" x14ac:dyDescent="0.2">
      <c r="A99" s="84"/>
      <c r="B99" s="84"/>
      <c r="C99" s="84"/>
      <c r="D99" s="84"/>
      <c r="E99" s="84"/>
      <c r="F99" s="84"/>
      <c r="G99" s="84"/>
      <c r="H99" s="84"/>
      <c r="I99" s="84"/>
      <c r="J99" s="84"/>
      <c r="K99" s="84"/>
      <c r="L99" s="84"/>
      <c r="M99" s="84"/>
      <c r="N99" s="84"/>
      <c r="O99" s="84"/>
      <c r="P99" s="84"/>
      <c r="Q99" s="84"/>
      <c r="R99" s="84"/>
      <c r="S99" s="84"/>
      <c r="T99" s="84"/>
      <c r="U99" s="84"/>
      <c r="V99" s="84"/>
      <c r="W99" s="84"/>
      <c r="X99" s="84"/>
      <c r="Y99" s="84"/>
      <c r="Z99" s="84"/>
      <c r="AA99" s="84"/>
      <c r="AB99" s="84"/>
      <c r="AC99" s="84"/>
      <c r="AD99" s="84"/>
      <c r="AE99" s="84"/>
      <c r="AF99" s="84"/>
      <c r="AG99" s="84"/>
      <c r="AH99" s="84"/>
      <c r="AI99" s="84"/>
      <c r="AJ99" s="84"/>
      <c r="AK99" s="84"/>
      <c r="AL99" s="84"/>
      <c r="AM99" s="84"/>
      <c r="AN99" s="84"/>
      <c r="AO99" s="84"/>
      <c r="AP99" s="84"/>
      <c r="AQ99" s="84"/>
      <c r="AR99" s="84"/>
      <c r="AS99" s="84"/>
      <c r="AT99" s="84"/>
      <c r="AU99" s="84"/>
      <c r="AV99" s="84"/>
      <c r="AW99" s="84"/>
      <c r="AX99" s="84"/>
      <c r="AY99" s="84"/>
      <c r="AZ99" s="84"/>
      <c r="BA99" s="84"/>
      <c r="BB99" s="25"/>
      <c r="BC99" s="25"/>
      <c r="BD99" s="25"/>
      <c r="BE99" s="25"/>
      <c r="BF99" s="25"/>
      <c r="BG99" s="25"/>
      <c r="BH99" s="25"/>
      <c r="BI99" s="25"/>
      <c r="BJ99" s="25"/>
      <c r="BK99" s="25"/>
      <c r="BL99" s="25"/>
      <c r="BM99" s="25"/>
      <c r="BN99" s="25"/>
      <c r="BO99" s="25"/>
      <c r="BP99" s="25"/>
      <c r="BQ99" s="25"/>
      <c r="BR99" s="25"/>
      <c r="BS99" s="25"/>
      <c r="BT99" s="25"/>
      <c r="BU99" s="25"/>
      <c r="BV99" s="25"/>
      <c r="BW99" s="25"/>
      <c r="BX99" s="25"/>
      <c r="BY99" s="25"/>
      <c r="BZ99" s="25"/>
      <c r="CA99" s="25"/>
      <c r="CB99" s="25"/>
      <c r="CC99" s="25"/>
      <c r="CD99" s="25"/>
      <c r="CE99" s="25"/>
      <c r="CF99" s="25"/>
      <c r="CG99" s="25"/>
      <c r="CH99" s="25"/>
      <c r="CI99" s="25"/>
      <c r="CJ99" s="25"/>
      <c r="CK99" s="25"/>
      <c r="CL99" s="25"/>
      <c r="CM99" s="25"/>
      <c r="CN99" s="25"/>
      <c r="CO99" s="25"/>
      <c r="CP99" s="25"/>
      <c r="CQ99" s="25"/>
      <c r="CR99" s="25"/>
      <c r="CS99" s="25"/>
      <c r="CT99" s="25"/>
      <c r="CU99" s="25"/>
      <c r="CV99" s="25"/>
      <c r="CW99" s="25"/>
      <c r="CX99" s="25"/>
      <c r="CY99" s="25"/>
      <c r="CZ99" s="25"/>
      <c r="DA99" s="25"/>
      <c r="DB99" s="25"/>
      <c r="DC99" s="25"/>
      <c r="DD99" s="25"/>
      <c r="DE99" s="25"/>
      <c r="DF99" s="25"/>
      <c r="DG99" s="25"/>
      <c r="DH99" s="25"/>
      <c r="DI99" s="25"/>
    </row>
    <row r="100" spans="1:113" ht="15.75" x14ac:dyDescent="0.2">
      <c r="A100" s="84"/>
      <c r="B100" s="84"/>
      <c r="C100" s="84"/>
      <c r="D100" s="84"/>
      <c r="E100" s="84"/>
      <c r="F100" s="84"/>
      <c r="G100" s="84"/>
      <c r="H100" s="84"/>
      <c r="I100" s="84"/>
      <c r="J100" s="84"/>
      <c r="K100" s="84"/>
      <c r="L100" s="84"/>
      <c r="M100" s="84"/>
      <c r="N100" s="84"/>
      <c r="O100" s="84"/>
      <c r="P100" s="84"/>
      <c r="Q100" s="84"/>
      <c r="R100" s="84"/>
      <c r="S100" s="84"/>
      <c r="T100" s="84"/>
      <c r="U100" s="84"/>
      <c r="V100" s="84"/>
      <c r="W100" s="84"/>
      <c r="X100" s="84"/>
      <c r="Y100" s="84"/>
      <c r="Z100" s="84"/>
      <c r="AA100" s="84"/>
      <c r="AB100" s="84"/>
      <c r="AC100" s="84"/>
      <c r="AD100" s="84"/>
      <c r="AE100" s="84"/>
      <c r="AF100" s="84"/>
      <c r="AG100" s="84"/>
      <c r="AH100" s="84"/>
      <c r="AI100" s="84"/>
      <c r="AJ100" s="84"/>
      <c r="AK100" s="84"/>
      <c r="AL100" s="84"/>
      <c r="AM100" s="84"/>
      <c r="AN100" s="84"/>
      <c r="AO100" s="84"/>
      <c r="AP100" s="84"/>
      <c r="AQ100" s="84"/>
      <c r="AR100" s="84"/>
      <c r="AS100" s="84"/>
      <c r="AT100" s="84"/>
      <c r="AU100" s="84"/>
      <c r="AV100" s="84"/>
      <c r="AW100" s="84"/>
      <c r="AX100" s="84"/>
      <c r="AY100" s="84"/>
      <c r="AZ100" s="84"/>
      <c r="BA100" s="84"/>
      <c r="BB100" s="25"/>
      <c r="BC100" s="25"/>
      <c r="BD100" s="25"/>
      <c r="BE100" s="25"/>
      <c r="BF100" s="25"/>
      <c r="BG100" s="25"/>
      <c r="BH100" s="25"/>
      <c r="BI100" s="25"/>
      <c r="BJ100" s="25"/>
      <c r="BK100" s="25"/>
      <c r="BL100" s="25"/>
      <c r="BM100" s="25"/>
      <c r="BN100" s="25"/>
      <c r="BO100" s="25"/>
      <c r="BP100" s="25"/>
      <c r="BQ100" s="25"/>
      <c r="BR100" s="25"/>
      <c r="BS100" s="25"/>
      <c r="BT100" s="25"/>
      <c r="BU100" s="25"/>
      <c r="BV100" s="25"/>
      <c r="BW100" s="25"/>
      <c r="BX100" s="25"/>
      <c r="BY100" s="25"/>
      <c r="BZ100" s="25"/>
      <c r="CA100" s="25"/>
      <c r="CB100" s="25"/>
      <c r="CC100" s="25"/>
      <c r="CD100" s="25"/>
      <c r="CE100" s="25"/>
      <c r="CF100" s="25"/>
      <c r="CG100" s="25"/>
      <c r="CH100" s="25"/>
      <c r="CI100" s="25"/>
      <c r="CJ100" s="25"/>
      <c r="CK100" s="25"/>
      <c r="CL100" s="25"/>
      <c r="CM100" s="25"/>
      <c r="CN100" s="25"/>
      <c r="CO100" s="25"/>
      <c r="CP100" s="25"/>
      <c r="CQ100" s="25"/>
      <c r="CR100" s="25"/>
      <c r="CS100" s="25"/>
      <c r="CT100" s="25"/>
      <c r="CU100" s="25"/>
      <c r="CV100" s="25"/>
      <c r="CW100" s="25"/>
      <c r="CX100" s="25"/>
      <c r="CY100" s="25"/>
      <c r="CZ100" s="25"/>
      <c r="DA100" s="25"/>
      <c r="DB100" s="25"/>
      <c r="DC100" s="25"/>
      <c r="DD100" s="25"/>
      <c r="DE100" s="25"/>
      <c r="DF100" s="25"/>
      <c r="DG100" s="25"/>
      <c r="DH100" s="25"/>
      <c r="DI100" s="25"/>
    </row>
    <row r="101" spans="1:113" ht="15.75" x14ac:dyDescent="0.2">
      <c r="A101" s="84"/>
      <c r="B101" s="84"/>
      <c r="C101" s="84"/>
      <c r="D101" s="84"/>
      <c r="E101" s="84"/>
      <c r="F101" s="84"/>
      <c r="G101" s="84"/>
      <c r="H101" s="84"/>
      <c r="I101" s="84"/>
      <c r="J101" s="84"/>
      <c r="K101" s="84"/>
      <c r="L101" s="84"/>
      <c r="M101" s="84"/>
      <c r="N101" s="84"/>
      <c r="O101" s="84"/>
      <c r="P101" s="84"/>
      <c r="Q101" s="84"/>
      <c r="R101" s="84"/>
      <c r="S101" s="84"/>
      <c r="T101" s="84"/>
      <c r="U101" s="84"/>
      <c r="V101" s="84"/>
      <c r="W101" s="84"/>
      <c r="X101" s="84"/>
      <c r="Y101" s="84"/>
      <c r="Z101" s="84"/>
      <c r="AA101" s="84"/>
      <c r="AB101" s="84"/>
      <c r="AC101" s="84"/>
      <c r="AD101" s="84"/>
      <c r="AE101" s="84"/>
      <c r="AF101" s="84"/>
      <c r="AG101" s="84"/>
      <c r="AH101" s="84"/>
      <c r="AI101" s="84"/>
      <c r="AJ101" s="84"/>
      <c r="AK101" s="84"/>
      <c r="AL101" s="84"/>
      <c r="AM101" s="84"/>
      <c r="AN101" s="84"/>
      <c r="AO101" s="84"/>
      <c r="AP101" s="84"/>
      <c r="AQ101" s="84"/>
      <c r="AR101" s="84"/>
      <c r="AS101" s="84"/>
      <c r="AT101" s="84"/>
      <c r="AU101" s="84"/>
      <c r="AV101" s="84"/>
      <c r="AW101" s="84"/>
      <c r="AX101" s="84"/>
      <c r="AY101" s="84"/>
      <c r="AZ101" s="84"/>
      <c r="BA101" s="84"/>
      <c r="BB101" s="25"/>
      <c r="BC101" s="25"/>
      <c r="BD101" s="25"/>
      <c r="BE101" s="25"/>
      <c r="BF101" s="25"/>
      <c r="BG101" s="25"/>
      <c r="BH101" s="25"/>
      <c r="BI101" s="25"/>
      <c r="BJ101" s="25"/>
      <c r="BK101" s="25"/>
      <c r="BL101" s="25"/>
      <c r="BM101" s="25"/>
      <c r="BN101" s="25"/>
      <c r="BO101" s="25"/>
      <c r="BP101" s="25"/>
      <c r="BQ101" s="25"/>
      <c r="BR101" s="25"/>
      <c r="BS101" s="25"/>
      <c r="BT101" s="25"/>
      <c r="BU101" s="25"/>
      <c r="BV101" s="25"/>
      <c r="BW101" s="25"/>
      <c r="BX101" s="25"/>
      <c r="BY101" s="25"/>
      <c r="BZ101" s="25"/>
      <c r="CA101" s="25"/>
      <c r="CB101" s="25"/>
      <c r="CC101" s="25"/>
      <c r="CD101" s="25"/>
      <c r="CE101" s="25"/>
      <c r="CF101" s="25"/>
      <c r="CG101" s="25"/>
      <c r="CH101" s="25"/>
      <c r="CI101" s="25"/>
      <c r="CJ101" s="25"/>
      <c r="CK101" s="25"/>
      <c r="CL101" s="25"/>
      <c r="CM101" s="25"/>
      <c r="CN101" s="25"/>
      <c r="CO101" s="25"/>
      <c r="CP101" s="25"/>
      <c r="CQ101" s="25"/>
      <c r="CR101" s="25"/>
      <c r="CS101" s="25"/>
      <c r="CT101" s="25"/>
      <c r="CU101" s="25"/>
      <c r="CV101" s="25"/>
      <c r="CW101" s="25"/>
      <c r="CX101" s="25"/>
      <c r="CY101" s="25"/>
      <c r="CZ101" s="25"/>
      <c r="DA101" s="25"/>
      <c r="DB101" s="25"/>
      <c r="DC101" s="25"/>
      <c r="DD101" s="25"/>
      <c r="DE101" s="25"/>
      <c r="DF101" s="25"/>
      <c r="DG101" s="25"/>
      <c r="DH101" s="25"/>
      <c r="DI101" s="25"/>
    </row>
    <row r="102" spans="1:113" ht="15.75" x14ac:dyDescent="0.2">
      <c r="A102" s="84"/>
      <c r="B102" s="84"/>
      <c r="C102" s="84"/>
      <c r="D102" s="84"/>
      <c r="E102" s="84"/>
      <c r="F102" s="84"/>
      <c r="G102" s="84"/>
      <c r="H102" s="84"/>
      <c r="I102" s="84"/>
      <c r="J102" s="84"/>
      <c r="K102" s="84"/>
      <c r="L102" s="84"/>
      <c r="M102" s="84"/>
      <c r="N102" s="84"/>
      <c r="O102" s="84"/>
      <c r="P102" s="84"/>
      <c r="Q102" s="84"/>
      <c r="R102" s="84"/>
      <c r="S102" s="84"/>
      <c r="T102" s="84"/>
      <c r="U102" s="84"/>
      <c r="V102" s="84"/>
      <c r="W102" s="84"/>
      <c r="X102" s="84"/>
      <c r="Y102" s="84"/>
      <c r="Z102" s="84"/>
      <c r="AA102" s="84"/>
      <c r="AB102" s="84"/>
      <c r="AC102" s="84"/>
      <c r="AD102" s="84"/>
      <c r="AE102" s="84"/>
      <c r="AF102" s="84"/>
      <c r="AG102" s="84"/>
      <c r="AH102" s="84"/>
      <c r="AI102" s="84"/>
      <c r="AJ102" s="84"/>
      <c r="AK102" s="84"/>
      <c r="AL102" s="84"/>
      <c r="AM102" s="84"/>
      <c r="AN102" s="84"/>
      <c r="AO102" s="84"/>
      <c r="AP102" s="84"/>
      <c r="AQ102" s="84"/>
      <c r="AR102" s="84"/>
      <c r="AS102" s="84"/>
      <c r="AT102" s="84"/>
      <c r="AU102" s="84"/>
      <c r="AV102" s="84"/>
      <c r="AW102" s="84"/>
      <c r="AX102" s="84"/>
      <c r="AY102" s="84"/>
      <c r="AZ102" s="84"/>
      <c r="BA102" s="84"/>
      <c r="BB102" s="25"/>
      <c r="BC102" s="25"/>
      <c r="BD102" s="25"/>
      <c r="BE102" s="25"/>
      <c r="BF102" s="25"/>
      <c r="BG102" s="25"/>
      <c r="BH102" s="25"/>
      <c r="BI102" s="25"/>
      <c r="BJ102" s="25"/>
      <c r="BK102" s="25"/>
      <c r="BL102" s="25"/>
      <c r="BM102" s="25"/>
      <c r="BN102" s="25"/>
      <c r="BO102" s="25"/>
      <c r="BP102" s="25"/>
      <c r="BQ102" s="25"/>
      <c r="BR102" s="25"/>
      <c r="BS102" s="25"/>
      <c r="BT102" s="25"/>
      <c r="BU102" s="25"/>
      <c r="BV102" s="25"/>
      <c r="BW102" s="25"/>
      <c r="BX102" s="25"/>
      <c r="BY102" s="25"/>
      <c r="BZ102" s="25"/>
      <c r="CA102" s="25"/>
      <c r="CB102" s="25"/>
      <c r="CC102" s="25"/>
      <c r="CD102" s="25"/>
      <c r="CE102" s="25"/>
      <c r="CF102" s="25"/>
      <c r="CG102" s="25"/>
      <c r="CH102" s="25"/>
      <c r="CI102" s="25"/>
      <c r="CJ102" s="25"/>
      <c r="CK102" s="25"/>
      <c r="CL102" s="25"/>
      <c r="CM102" s="25"/>
      <c r="CN102" s="25"/>
      <c r="CO102" s="25"/>
      <c r="CP102" s="25"/>
      <c r="CQ102" s="25"/>
      <c r="CR102" s="25"/>
      <c r="CS102" s="25"/>
      <c r="CT102" s="25"/>
      <c r="CU102" s="25"/>
      <c r="CV102" s="25"/>
      <c r="CW102" s="25"/>
      <c r="CX102" s="25"/>
      <c r="CY102" s="25"/>
      <c r="CZ102" s="25"/>
      <c r="DA102" s="25"/>
      <c r="DB102" s="25"/>
      <c r="DC102" s="25"/>
      <c r="DD102" s="25"/>
      <c r="DE102" s="25"/>
      <c r="DF102" s="25"/>
      <c r="DG102" s="25"/>
      <c r="DH102" s="25"/>
      <c r="DI102" s="25"/>
    </row>
    <row r="103" spans="1:113" ht="15.75" x14ac:dyDescent="0.2">
      <c r="A103" s="84"/>
      <c r="B103" s="84"/>
      <c r="C103" s="84"/>
      <c r="D103" s="84"/>
      <c r="E103" s="84"/>
      <c r="F103" s="84"/>
      <c r="G103" s="84"/>
      <c r="H103" s="84"/>
      <c r="I103" s="84"/>
      <c r="J103" s="84"/>
      <c r="K103" s="84"/>
      <c r="L103" s="84"/>
      <c r="M103" s="84"/>
      <c r="N103" s="84"/>
      <c r="O103" s="84"/>
      <c r="P103" s="84"/>
      <c r="Q103" s="84"/>
      <c r="R103" s="84"/>
      <c r="S103" s="84"/>
      <c r="T103" s="84"/>
      <c r="U103" s="84"/>
      <c r="V103" s="84"/>
      <c r="W103" s="84"/>
      <c r="X103" s="84"/>
      <c r="Y103" s="84"/>
      <c r="Z103" s="84"/>
      <c r="AA103" s="84"/>
      <c r="AB103" s="84"/>
      <c r="AC103" s="84"/>
      <c r="AD103" s="84"/>
      <c r="AE103" s="84"/>
      <c r="AF103" s="84"/>
      <c r="AG103" s="84"/>
      <c r="AH103" s="84"/>
      <c r="AI103" s="84"/>
      <c r="AJ103" s="84"/>
      <c r="AK103" s="84"/>
      <c r="AL103" s="84"/>
      <c r="AM103" s="84"/>
      <c r="AN103" s="84"/>
      <c r="AO103" s="84"/>
      <c r="AP103" s="84"/>
      <c r="AQ103" s="84"/>
      <c r="AR103" s="84"/>
      <c r="AS103" s="84"/>
      <c r="AT103" s="84"/>
      <c r="AU103" s="84"/>
      <c r="AV103" s="84"/>
      <c r="AW103" s="84"/>
      <c r="AX103" s="84"/>
      <c r="AY103" s="84"/>
      <c r="AZ103" s="84"/>
      <c r="BA103" s="84"/>
      <c r="BB103" s="25"/>
      <c r="BC103" s="25"/>
      <c r="BD103" s="25"/>
      <c r="BE103" s="25"/>
      <c r="BF103" s="25"/>
      <c r="BG103" s="25"/>
      <c r="BH103" s="25"/>
      <c r="BI103" s="25"/>
      <c r="BJ103" s="25"/>
      <c r="BK103" s="25"/>
      <c r="BL103" s="25"/>
      <c r="BM103" s="25"/>
      <c r="BN103" s="25"/>
      <c r="BO103" s="25"/>
      <c r="BP103" s="25"/>
      <c r="BQ103" s="25"/>
      <c r="BR103" s="25"/>
      <c r="BS103" s="25"/>
      <c r="BT103" s="25"/>
      <c r="BU103" s="25"/>
      <c r="BV103" s="25"/>
      <c r="BW103" s="25"/>
      <c r="BX103" s="25"/>
      <c r="BY103" s="25"/>
      <c r="BZ103" s="25"/>
      <c r="CA103" s="25"/>
      <c r="CB103" s="25"/>
      <c r="CC103" s="25"/>
      <c r="CD103" s="25"/>
      <c r="CE103" s="25"/>
      <c r="CF103" s="25"/>
      <c r="CG103" s="25"/>
      <c r="CH103" s="25"/>
      <c r="CI103" s="25"/>
      <c r="CJ103" s="25"/>
      <c r="CK103" s="25"/>
      <c r="CL103" s="25"/>
      <c r="CM103" s="25"/>
      <c r="CN103" s="25"/>
      <c r="CO103" s="25"/>
      <c r="CP103" s="25"/>
      <c r="CQ103" s="25"/>
      <c r="CR103" s="25"/>
      <c r="CS103" s="25"/>
      <c r="CT103" s="25"/>
      <c r="CU103" s="25"/>
      <c r="CV103" s="25"/>
      <c r="CW103" s="25"/>
      <c r="CX103" s="25"/>
      <c r="CY103" s="25"/>
      <c r="CZ103" s="25"/>
      <c r="DA103" s="25"/>
      <c r="DB103" s="25"/>
      <c r="DC103" s="25"/>
      <c r="DD103" s="25"/>
      <c r="DE103" s="25"/>
      <c r="DF103" s="25"/>
      <c r="DG103" s="25"/>
      <c r="DH103" s="25"/>
      <c r="DI103" s="25"/>
    </row>
    <row r="104" spans="1:113" ht="15.75" x14ac:dyDescent="0.2">
      <c r="A104" s="84"/>
      <c r="B104" s="84"/>
      <c r="C104" s="84"/>
      <c r="D104" s="84"/>
      <c r="E104" s="84"/>
      <c r="F104" s="84"/>
      <c r="G104" s="84"/>
      <c r="H104" s="84"/>
      <c r="I104" s="84"/>
      <c r="J104" s="84"/>
      <c r="K104" s="84"/>
      <c r="L104" s="84"/>
      <c r="M104" s="84"/>
      <c r="N104" s="84"/>
      <c r="O104" s="84"/>
      <c r="P104" s="84"/>
      <c r="Q104" s="84"/>
      <c r="R104" s="84"/>
      <c r="S104" s="84"/>
      <c r="T104" s="84"/>
      <c r="U104" s="84"/>
      <c r="V104" s="84"/>
      <c r="W104" s="84"/>
      <c r="X104" s="84"/>
      <c r="Y104" s="84"/>
      <c r="Z104" s="84"/>
      <c r="AA104" s="84"/>
      <c r="AB104" s="84"/>
      <c r="AC104" s="84"/>
      <c r="AD104" s="84"/>
      <c r="AE104" s="84"/>
      <c r="AF104" s="84"/>
      <c r="AG104" s="84"/>
      <c r="AH104" s="84"/>
      <c r="AI104" s="84"/>
      <c r="AJ104" s="84"/>
      <c r="AK104" s="84"/>
      <c r="AL104" s="84"/>
      <c r="AM104" s="84"/>
      <c r="AN104" s="84"/>
      <c r="AO104" s="84"/>
      <c r="AP104" s="84"/>
      <c r="AQ104" s="84"/>
      <c r="AR104" s="84"/>
      <c r="AS104" s="84"/>
      <c r="AT104" s="84"/>
      <c r="AU104" s="84"/>
      <c r="AV104" s="84"/>
      <c r="AW104" s="84"/>
      <c r="AX104" s="84"/>
      <c r="AY104" s="84"/>
      <c r="AZ104" s="84"/>
      <c r="BA104" s="84"/>
      <c r="BB104" s="25"/>
      <c r="BC104" s="25"/>
      <c r="BD104" s="25"/>
      <c r="BE104" s="25"/>
      <c r="BF104" s="25"/>
      <c r="BG104" s="25"/>
      <c r="BH104" s="25"/>
      <c r="BI104" s="25"/>
      <c r="BJ104" s="25"/>
      <c r="BK104" s="25"/>
      <c r="BL104" s="25"/>
      <c r="BM104" s="25"/>
      <c r="BN104" s="25"/>
      <c r="BO104" s="25"/>
      <c r="BP104" s="25"/>
      <c r="BQ104" s="25"/>
      <c r="BR104" s="25"/>
      <c r="BS104" s="25"/>
      <c r="BT104" s="25"/>
      <c r="BU104" s="25"/>
      <c r="BV104" s="25"/>
      <c r="BW104" s="25"/>
      <c r="BX104" s="25"/>
      <c r="BY104" s="25"/>
      <c r="BZ104" s="25"/>
      <c r="CA104" s="25"/>
      <c r="CB104" s="25"/>
      <c r="CC104" s="25"/>
      <c r="CD104" s="25"/>
      <c r="CE104" s="25"/>
      <c r="CF104" s="25"/>
      <c r="CG104" s="25"/>
      <c r="CH104" s="25"/>
      <c r="CI104" s="25"/>
      <c r="CJ104" s="25"/>
      <c r="CK104" s="25"/>
      <c r="CL104" s="25"/>
      <c r="CM104" s="25"/>
      <c r="CN104" s="25"/>
      <c r="CO104" s="25"/>
      <c r="CP104" s="25"/>
      <c r="CQ104" s="25"/>
      <c r="CR104" s="25"/>
      <c r="CS104" s="25"/>
      <c r="CT104" s="25"/>
      <c r="CU104" s="25"/>
      <c r="CV104" s="25"/>
      <c r="CW104" s="25"/>
      <c r="CX104" s="25"/>
      <c r="CY104" s="25"/>
      <c r="CZ104" s="25"/>
      <c r="DA104" s="25"/>
      <c r="DB104" s="25"/>
      <c r="DC104" s="25"/>
      <c r="DD104" s="25"/>
      <c r="DE104" s="25"/>
      <c r="DF104" s="25"/>
      <c r="DG104" s="25"/>
      <c r="DH104" s="25"/>
      <c r="DI104" s="25"/>
    </row>
    <row r="105" spans="1:113" ht="15.75" x14ac:dyDescent="0.2">
      <c r="A105" s="84"/>
      <c r="B105" s="84"/>
      <c r="C105" s="84"/>
      <c r="D105" s="84"/>
      <c r="E105" s="84"/>
      <c r="F105" s="84"/>
      <c r="G105" s="84"/>
      <c r="H105" s="84"/>
      <c r="I105" s="84"/>
      <c r="J105" s="84"/>
      <c r="K105" s="84"/>
      <c r="L105" s="84"/>
      <c r="M105" s="84"/>
      <c r="N105" s="84"/>
      <c r="O105" s="84"/>
      <c r="P105" s="84"/>
      <c r="Q105" s="84"/>
      <c r="R105" s="84"/>
      <c r="S105" s="84"/>
      <c r="T105" s="84"/>
      <c r="U105" s="84"/>
      <c r="V105" s="84"/>
      <c r="W105" s="84"/>
      <c r="X105" s="84"/>
      <c r="Y105" s="84"/>
      <c r="Z105" s="84"/>
      <c r="AA105" s="84"/>
      <c r="AB105" s="84"/>
      <c r="AC105" s="84"/>
      <c r="AD105" s="84"/>
      <c r="AE105" s="84"/>
      <c r="AF105" s="84"/>
      <c r="AG105" s="84"/>
      <c r="AH105" s="84"/>
      <c r="AI105" s="84"/>
      <c r="AJ105" s="84"/>
      <c r="AK105" s="84"/>
      <c r="AL105" s="84"/>
      <c r="AM105" s="84"/>
      <c r="AN105" s="84"/>
      <c r="AO105" s="84"/>
      <c r="AP105" s="84"/>
      <c r="AQ105" s="84"/>
      <c r="AR105" s="84"/>
      <c r="AS105" s="84"/>
      <c r="AT105" s="84"/>
      <c r="AU105" s="84"/>
      <c r="AV105" s="84"/>
      <c r="AW105" s="84"/>
      <c r="AX105" s="84"/>
      <c r="AY105" s="84"/>
      <c r="AZ105" s="84"/>
      <c r="BA105" s="84"/>
      <c r="BB105" s="25"/>
      <c r="BC105" s="25"/>
      <c r="BD105" s="25"/>
      <c r="BE105" s="25"/>
      <c r="BF105" s="25"/>
      <c r="BG105" s="25"/>
      <c r="BH105" s="25"/>
      <c r="BI105" s="25"/>
      <c r="BJ105" s="25"/>
      <c r="BK105" s="25"/>
      <c r="BL105" s="25"/>
      <c r="BM105" s="25"/>
      <c r="BN105" s="25"/>
      <c r="BO105" s="25"/>
      <c r="BP105" s="25"/>
      <c r="BQ105" s="25"/>
      <c r="BR105" s="25"/>
      <c r="BS105" s="25"/>
      <c r="BT105" s="25"/>
      <c r="BU105" s="25"/>
      <c r="BV105" s="25"/>
      <c r="BW105" s="25"/>
      <c r="BX105" s="25"/>
      <c r="BY105" s="25"/>
      <c r="BZ105" s="25"/>
      <c r="CA105" s="25"/>
      <c r="CB105" s="25"/>
      <c r="CC105" s="25"/>
      <c r="CD105" s="25"/>
      <c r="CE105" s="25"/>
      <c r="CF105" s="25"/>
      <c r="CG105" s="25"/>
      <c r="CH105" s="25"/>
      <c r="CI105" s="25"/>
      <c r="CJ105" s="25"/>
      <c r="CK105" s="25"/>
      <c r="CL105" s="25"/>
      <c r="CM105" s="25"/>
      <c r="CN105" s="25"/>
      <c r="CO105" s="25"/>
      <c r="CP105" s="25"/>
      <c r="CQ105" s="25"/>
      <c r="CR105" s="25"/>
      <c r="CS105" s="25"/>
      <c r="CT105" s="25"/>
      <c r="CU105" s="25"/>
      <c r="CV105" s="25"/>
      <c r="CW105" s="25"/>
      <c r="CX105" s="25"/>
      <c r="CY105" s="25"/>
      <c r="CZ105" s="25"/>
      <c r="DA105" s="25"/>
      <c r="DB105" s="25"/>
      <c r="DC105" s="25"/>
      <c r="DD105" s="25"/>
      <c r="DE105" s="25"/>
      <c r="DF105" s="25"/>
      <c r="DG105" s="25"/>
      <c r="DH105" s="25"/>
      <c r="DI105" s="25"/>
    </row>
    <row r="106" spans="1:113" ht="15.75" x14ac:dyDescent="0.2">
      <c r="A106" s="84"/>
      <c r="B106" s="84"/>
      <c r="C106" s="84"/>
      <c r="D106" s="84"/>
      <c r="E106" s="84"/>
      <c r="F106" s="84"/>
      <c r="G106" s="84"/>
      <c r="H106" s="84"/>
      <c r="I106" s="84"/>
      <c r="J106" s="84"/>
      <c r="K106" s="84"/>
      <c r="L106" s="84"/>
      <c r="M106" s="84"/>
      <c r="N106" s="84"/>
      <c r="O106" s="84"/>
      <c r="P106" s="84"/>
      <c r="Q106" s="84"/>
      <c r="R106" s="84"/>
      <c r="S106" s="84"/>
      <c r="T106" s="84"/>
      <c r="U106" s="84"/>
      <c r="V106" s="84"/>
      <c r="W106" s="84"/>
      <c r="X106" s="84"/>
      <c r="Y106" s="84"/>
      <c r="Z106" s="84"/>
      <c r="AA106" s="84"/>
      <c r="AB106" s="84"/>
      <c r="AC106" s="84"/>
      <c r="AD106" s="84"/>
      <c r="AE106" s="84"/>
      <c r="AF106" s="84"/>
      <c r="AG106" s="84"/>
      <c r="AH106" s="84"/>
      <c r="AI106" s="84"/>
      <c r="AJ106" s="84"/>
      <c r="AK106" s="84"/>
      <c r="AL106" s="84"/>
      <c r="AM106" s="84"/>
      <c r="AN106" s="84"/>
      <c r="AO106" s="84"/>
      <c r="AP106" s="84"/>
      <c r="AQ106" s="84"/>
      <c r="AR106" s="84"/>
      <c r="AS106" s="84"/>
      <c r="AT106" s="84"/>
      <c r="AU106" s="84"/>
      <c r="AV106" s="84"/>
      <c r="AW106" s="84"/>
      <c r="AX106" s="84"/>
      <c r="AY106" s="84"/>
      <c r="AZ106" s="84"/>
      <c r="BA106" s="84"/>
      <c r="BB106" s="25"/>
      <c r="BC106" s="25"/>
      <c r="BD106" s="25"/>
      <c r="BE106" s="25"/>
      <c r="BF106" s="25"/>
      <c r="BG106" s="25"/>
      <c r="BH106" s="25"/>
      <c r="BI106" s="25"/>
      <c r="BJ106" s="25"/>
      <c r="BK106" s="25"/>
      <c r="BL106" s="25"/>
      <c r="BM106" s="25"/>
      <c r="BN106" s="25"/>
      <c r="BO106" s="25"/>
      <c r="BP106" s="25"/>
      <c r="BQ106" s="25"/>
      <c r="BR106" s="25"/>
      <c r="BS106" s="25"/>
      <c r="BT106" s="25"/>
      <c r="BU106" s="25"/>
      <c r="BV106" s="25"/>
      <c r="BW106" s="25"/>
      <c r="BX106" s="25"/>
      <c r="BY106" s="25"/>
      <c r="BZ106" s="25"/>
      <c r="CA106" s="25"/>
      <c r="CB106" s="25"/>
      <c r="CC106" s="25"/>
      <c r="CD106" s="25"/>
      <c r="CE106" s="25"/>
      <c r="CF106" s="25"/>
      <c r="CG106" s="25"/>
      <c r="CH106" s="25"/>
      <c r="CI106" s="25"/>
      <c r="CJ106" s="25"/>
      <c r="CK106" s="25"/>
      <c r="CL106" s="25"/>
      <c r="CM106" s="25"/>
      <c r="CN106" s="25"/>
      <c r="CO106" s="25"/>
      <c r="CP106" s="25"/>
      <c r="CQ106" s="25"/>
      <c r="CR106" s="25"/>
      <c r="CS106" s="25"/>
      <c r="CT106" s="25"/>
      <c r="CU106" s="25"/>
      <c r="CV106" s="25"/>
      <c r="CW106" s="25"/>
      <c r="CX106" s="25"/>
      <c r="CY106" s="25"/>
      <c r="CZ106" s="25"/>
      <c r="DA106" s="25"/>
      <c r="DB106" s="25"/>
      <c r="DC106" s="25"/>
      <c r="DD106" s="25"/>
      <c r="DE106" s="25"/>
      <c r="DF106" s="25"/>
      <c r="DG106" s="25"/>
      <c r="DH106" s="25"/>
      <c r="DI106" s="25"/>
    </row>
    <row r="107" spans="1:113" ht="15.75" x14ac:dyDescent="0.2">
      <c r="A107" s="84"/>
      <c r="B107" s="84"/>
      <c r="C107" s="84"/>
      <c r="D107" s="84"/>
      <c r="E107" s="84"/>
      <c r="F107" s="84"/>
      <c r="G107" s="84"/>
      <c r="H107" s="84"/>
      <c r="I107" s="84"/>
      <c r="J107" s="84"/>
      <c r="K107" s="84"/>
      <c r="L107" s="84"/>
      <c r="M107" s="84"/>
      <c r="N107" s="84"/>
      <c r="O107" s="84"/>
      <c r="P107" s="84"/>
      <c r="Q107" s="84"/>
      <c r="R107" s="84"/>
      <c r="S107" s="84"/>
      <c r="T107" s="84"/>
      <c r="U107" s="84"/>
      <c r="V107" s="84"/>
      <c r="W107" s="84"/>
      <c r="X107" s="84"/>
      <c r="Y107" s="84"/>
      <c r="Z107" s="84"/>
      <c r="AA107" s="84"/>
      <c r="AB107" s="84"/>
      <c r="AC107" s="84"/>
      <c r="AD107" s="84"/>
      <c r="AE107" s="84"/>
      <c r="AF107" s="84"/>
      <c r="AG107" s="84"/>
      <c r="AH107" s="84"/>
      <c r="AI107" s="84"/>
      <c r="AJ107" s="84"/>
      <c r="AK107" s="84"/>
      <c r="AL107" s="84"/>
      <c r="AM107" s="84"/>
      <c r="AN107" s="84"/>
      <c r="AO107" s="84"/>
      <c r="AP107" s="84"/>
      <c r="AQ107" s="84"/>
      <c r="AR107" s="84"/>
      <c r="AS107" s="84"/>
      <c r="AT107" s="84"/>
      <c r="AU107" s="84"/>
      <c r="AV107" s="84"/>
      <c r="AW107" s="84"/>
      <c r="AX107" s="84"/>
      <c r="AY107" s="84"/>
      <c r="AZ107" s="84"/>
      <c r="BA107" s="84"/>
      <c r="BB107" s="25"/>
      <c r="BC107" s="25"/>
      <c r="BD107" s="25"/>
      <c r="BE107" s="25"/>
      <c r="BF107" s="25"/>
      <c r="BG107" s="25"/>
      <c r="BH107" s="25"/>
      <c r="BI107" s="25"/>
      <c r="BJ107" s="25"/>
      <c r="BK107" s="25"/>
      <c r="BL107" s="25"/>
      <c r="BM107" s="25"/>
      <c r="BN107" s="25"/>
      <c r="BO107" s="25"/>
      <c r="BP107" s="25"/>
      <c r="BQ107" s="25"/>
      <c r="BR107" s="25"/>
      <c r="BS107" s="25"/>
      <c r="BT107" s="25"/>
      <c r="BU107" s="25"/>
      <c r="BV107" s="25"/>
      <c r="BW107" s="25"/>
      <c r="BX107" s="25"/>
      <c r="BY107" s="25"/>
      <c r="BZ107" s="25"/>
      <c r="CA107" s="25"/>
      <c r="CB107" s="25"/>
      <c r="CC107" s="25"/>
      <c r="CD107" s="25"/>
      <c r="CE107" s="25"/>
      <c r="CF107" s="25"/>
      <c r="CG107" s="25"/>
      <c r="CH107" s="25"/>
      <c r="CI107" s="25"/>
      <c r="CJ107" s="25"/>
      <c r="CK107" s="25"/>
      <c r="CL107" s="25"/>
      <c r="CM107" s="25"/>
      <c r="CN107" s="25"/>
      <c r="CO107" s="25"/>
      <c r="CP107" s="25"/>
      <c r="CQ107" s="25"/>
      <c r="CR107" s="25"/>
      <c r="CS107" s="25"/>
      <c r="CT107" s="25"/>
      <c r="CU107" s="25"/>
      <c r="CV107" s="25"/>
      <c r="CW107" s="25"/>
      <c r="CX107" s="25"/>
      <c r="CY107" s="25"/>
      <c r="CZ107" s="25"/>
      <c r="DA107" s="25"/>
      <c r="DB107" s="25"/>
      <c r="DC107" s="25"/>
      <c r="DD107" s="25"/>
      <c r="DE107" s="25"/>
      <c r="DF107" s="25"/>
      <c r="DG107" s="25"/>
      <c r="DH107" s="25"/>
      <c r="DI107" s="25"/>
    </row>
    <row r="108" spans="1:113" ht="15.75" x14ac:dyDescent="0.2">
      <c r="A108" s="84"/>
      <c r="B108" s="84"/>
      <c r="C108" s="84"/>
      <c r="D108" s="84"/>
      <c r="E108" s="84"/>
      <c r="F108" s="84"/>
      <c r="G108" s="84"/>
      <c r="H108" s="84"/>
      <c r="I108" s="84"/>
      <c r="J108" s="84"/>
      <c r="K108" s="84"/>
      <c r="L108" s="84"/>
      <c r="M108" s="84"/>
      <c r="N108" s="84"/>
      <c r="O108" s="84"/>
      <c r="P108" s="84"/>
      <c r="Q108" s="84"/>
      <c r="R108" s="84"/>
      <c r="S108" s="84"/>
      <c r="T108" s="84"/>
      <c r="U108" s="84"/>
      <c r="V108" s="84"/>
      <c r="W108" s="84"/>
      <c r="X108" s="84"/>
      <c r="Y108" s="84"/>
      <c r="Z108" s="84"/>
      <c r="AA108" s="84"/>
      <c r="AB108" s="84"/>
      <c r="AC108" s="84"/>
      <c r="AD108" s="84"/>
      <c r="AE108" s="84"/>
      <c r="AF108" s="84"/>
      <c r="AG108" s="84"/>
      <c r="AH108" s="84"/>
      <c r="AI108" s="84"/>
      <c r="AJ108" s="84"/>
      <c r="AK108" s="84"/>
      <c r="AL108" s="84"/>
      <c r="AM108" s="84"/>
      <c r="AN108" s="84"/>
      <c r="AO108" s="84"/>
      <c r="AP108" s="84"/>
      <c r="AQ108" s="84"/>
      <c r="AR108" s="84"/>
      <c r="AS108" s="84"/>
      <c r="AT108" s="84"/>
      <c r="AU108" s="84"/>
      <c r="AV108" s="84"/>
      <c r="AW108" s="84"/>
      <c r="AX108" s="84"/>
      <c r="AY108" s="84"/>
      <c r="AZ108" s="84"/>
      <c r="BA108" s="84"/>
      <c r="BB108" s="25"/>
      <c r="BC108" s="25"/>
      <c r="BD108" s="25"/>
      <c r="BE108" s="25"/>
      <c r="BF108" s="25"/>
      <c r="BG108" s="25"/>
      <c r="BH108" s="25"/>
      <c r="BI108" s="25"/>
      <c r="BJ108" s="25"/>
      <c r="BK108" s="25"/>
      <c r="BL108" s="25"/>
      <c r="BM108" s="25"/>
      <c r="BN108" s="25"/>
      <c r="BO108" s="25"/>
      <c r="BP108" s="25"/>
      <c r="BQ108" s="25"/>
      <c r="BR108" s="25"/>
      <c r="BS108" s="25"/>
      <c r="BT108" s="25"/>
      <c r="BU108" s="25"/>
      <c r="BV108" s="25"/>
      <c r="BW108" s="25"/>
      <c r="BX108" s="25"/>
      <c r="BY108" s="25"/>
      <c r="BZ108" s="25"/>
      <c r="CA108" s="25"/>
      <c r="CB108" s="25"/>
      <c r="CC108" s="25"/>
      <c r="CD108" s="25"/>
      <c r="CE108" s="25"/>
      <c r="CF108" s="25"/>
      <c r="CG108" s="25"/>
      <c r="CH108" s="25"/>
      <c r="CI108" s="25"/>
      <c r="CJ108" s="25"/>
      <c r="CK108" s="25"/>
      <c r="CL108" s="25"/>
      <c r="CM108" s="25"/>
      <c r="CN108" s="25"/>
      <c r="CO108" s="25"/>
      <c r="CP108" s="25"/>
      <c r="CQ108" s="25"/>
      <c r="CR108" s="25"/>
      <c r="CS108" s="25"/>
      <c r="CT108" s="25"/>
      <c r="CU108" s="25"/>
      <c r="CV108" s="25"/>
      <c r="CW108" s="25"/>
      <c r="CX108" s="25"/>
      <c r="CY108" s="25"/>
      <c r="CZ108" s="25"/>
      <c r="DA108" s="25"/>
      <c r="DB108" s="25"/>
      <c r="DC108" s="25"/>
      <c r="DD108" s="25"/>
      <c r="DE108" s="25"/>
      <c r="DF108" s="25"/>
      <c r="DG108" s="25"/>
      <c r="DH108" s="25"/>
      <c r="DI108" s="25"/>
    </row>
    <row r="109" spans="1:113" ht="15.75" x14ac:dyDescent="0.2">
      <c r="A109" s="84"/>
      <c r="B109" s="84"/>
      <c r="C109" s="84"/>
      <c r="D109" s="84"/>
      <c r="E109" s="84"/>
      <c r="F109" s="84"/>
      <c r="G109" s="84"/>
      <c r="H109" s="84"/>
      <c r="I109" s="84"/>
      <c r="J109" s="84"/>
      <c r="K109" s="84"/>
      <c r="L109" s="84"/>
      <c r="M109" s="84"/>
      <c r="N109" s="84"/>
      <c r="O109" s="84"/>
      <c r="P109" s="84"/>
      <c r="Q109" s="84"/>
      <c r="R109" s="84"/>
      <c r="S109" s="84"/>
      <c r="T109" s="84"/>
      <c r="U109" s="84"/>
      <c r="V109" s="84"/>
      <c r="W109" s="84"/>
      <c r="X109" s="84"/>
      <c r="Y109" s="84"/>
      <c r="Z109" s="84"/>
      <c r="AA109" s="84"/>
      <c r="AB109" s="84"/>
      <c r="AC109" s="84"/>
      <c r="AD109" s="84"/>
      <c r="AE109" s="84"/>
      <c r="AF109" s="84"/>
      <c r="AG109" s="84"/>
      <c r="AH109" s="84"/>
      <c r="AI109" s="84"/>
      <c r="AJ109" s="84"/>
      <c r="AK109" s="84"/>
      <c r="AL109" s="84"/>
      <c r="AM109" s="84"/>
      <c r="AN109" s="84"/>
      <c r="AO109" s="84"/>
      <c r="AP109" s="84"/>
      <c r="AQ109" s="84"/>
      <c r="AR109" s="84"/>
      <c r="AS109" s="84"/>
      <c r="AT109" s="84"/>
      <c r="AU109" s="84"/>
      <c r="AV109" s="84"/>
      <c r="AW109" s="84"/>
      <c r="AX109" s="84"/>
      <c r="AY109" s="84"/>
      <c r="AZ109" s="84"/>
      <c r="BA109" s="84"/>
      <c r="BB109" s="25"/>
      <c r="BC109" s="25"/>
      <c r="BD109" s="25"/>
      <c r="BE109" s="25"/>
      <c r="BF109" s="25"/>
      <c r="BG109" s="25"/>
      <c r="BH109" s="25"/>
      <c r="BI109" s="25"/>
      <c r="BJ109" s="25"/>
      <c r="BK109" s="25"/>
      <c r="BL109" s="25"/>
      <c r="BM109" s="25"/>
      <c r="BN109" s="25"/>
      <c r="BO109" s="25"/>
      <c r="BP109" s="25"/>
      <c r="BQ109" s="25"/>
      <c r="BR109" s="25"/>
      <c r="BS109" s="25"/>
      <c r="BT109" s="25"/>
      <c r="BU109" s="25"/>
      <c r="BV109" s="25"/>
      <c r="BW109" s="25"/>
      <c r="BX109" s="25"/>
      <c r="BY109" s="25"/>
      <c r="BZ109" s="25"/>
      <c r="CA109" s="25"/>
      <c r="CB109" s="25"/>
      <c r="CC109" s="25"/>
      <c r="CD109" s="25"/>
      <c r="CE109" s="25"/>
      <c r="CF109" s="25"/>
      <c r="CG109" s="25"/>
      <c r="CH109" s="25"/>
      <c r="CI109" s="25"/>
      <c r="CJ109" s="25"/>
      <c r="CK109" s="25"/>
      <c r="CL109" s="25"/>
      <c r="CM109" s="25"/>
      <c r="CN109" s="25"/>
      <c r="CO109" s="25"/>
      <c r="CP109" s="25"/>
      <c r="CQ109" s="25"/>
      <c r="CR109" s="25"/>
      <c r="CS109" s="25"/>
      <c r="CT109" s="25"/>
      <c r="CU109" s="25"/>
      <c r="CV109" s="25"/>
      <c r="CW109" s="25"/>
      <c r="CX109" s="25"/>
      <c r="CY109" s="25"/>
      <c r="CZ109" s="25"/>
      <c r="DA109" s="25"/>
      <c r="DB109" s="25"/>
      <c r="DC109" s="25"/>
      <c r="DD109" s="25"/>
      <c r="DE109" s="25"/>
      <c r="DF109" s="25"/>
      <c r="DG109" s="25"/>
      <c r="DH109" s="25"/>
      <c r="DI109" s="25"/>
    </row>
    <row r="110" spans="1:113" ht="15.75" x14ac:dyDescent="0.2">
      <c r="A110" s="84"/>
      <c r="B110" s="84"/>
      <c r="C110" s="84"/>
      <c r="D110" s="84"/>
      <c r="E110" s="84"/>
      <c r="F110" s="84"/>
      <c r="G110" s="84"/>
      <c r="H110" s="84"/>
      <c r="I110" s="84"/>
      <c r="J110" s="84"/>
      <c r="K110" s="84"/>
      <c r="L110" s="84"/>
      <c r="M110" s="84"/>
      <c r="N110" s="84"/>
      <c r="O110" s="84"/>
      <c r="P110" s="84"/>
      <c r="Q110" s="84"/>
      <c r="R110" s="84"/>
      <c r="S110" s="84"/>
      <c r="T110" s="84"/>
      <c r="U110" s="84"/>
      <c r="V110" s="84"/>
      <c r="W110" s="84"/>
      <c r="X110" s="84"/>
      <c r="Y110" s="84"/>
      <c r="Z110" s="84"/>
      <c r="AA110" s="84"/>
      <c r="AB110" s="84"/>
      <c r="AC110" s="84"/>
      <c r="AD110" s="84"/>
      <c r="AE110" s="84"/>
      <c r="AF110" s="84"/>
      <c r="AG110" s="84"/>
      <c r="AH110" s="84"/>
      <c r="AI110" s="84"/>
      <c r="AJ110" s="84"/>
      <c r="AK110" s="84"/>
      <c r="AL110" s="84"/>
      <c r="AM110" s="84"/>
      <c r="AN110" s="84"/>
      <c r="AO110" s="84"/>
      <c r="AP110" s="84"/>
      <c r="AQ110" s="84"/>
      <c r="AR110" s="84"/>
      <c r="AS110" s="84"/>
      <c r="AT110" s="84"/>
      <c r="AU110" s="84"/>
      <c r="AV110" s="84"/>
      <c r="AW110" s="84"/>
      <c r="AX110" s="84"/>
      <c r="AY110" s="84"/>
      <c r="AZ110" s="84"/>
      <c r="BA110" s="84"/>
      <c r="BB110" s="25"/>
      <c r="BC110" s="25"/>
      <c r="BD110" s="25"/>
      <c r="BE110" s="25"/>
      <c r="BF110" s="25"/>
      <c r="BG110" s="25"/>
      <c r="BH110" s="25"/>
      <c r="BI110" s="25"/>
      <c r="BJ110" s="25"/>
      <c r="BK110" s="25"/>
      <c r="BL110" s="25"/>
      <c r="BM110" s="25"/>
      <c r="BN110" s="25"/>
      <c r="BO110" s="25"/>
      <c r="BP110" s="25"/>
      <c r="BQ110" s="25"/>
      <c r="BR110" s="25"/>
      <c r="BS110" s="25"/>
      <c r="BT110" s="25"/>
      <c r="BU110" s="25"/>
      <c r="BV110" s="25"/>
      <c r="BW110" s="25"/>
      <c r="BX110" s="25"/>
      <c r="BY110" s="25"/>
      <c r="BZ110" s="25"/>
      <c r="CA110" s="25"/>
      <c r="CB110" s="25"/>
      <c r="CC110" s="25"/>
      <c r="CD110" s="25"/>
      <c r="CE110" s="25"/>
      <c r="CF110" s="25"/>
      <c r="CG110" s="25"/>
      <c r="CH110" s="25"/>
      <c r="CI110" s="25"/>
      <c r="CJ110" s="25"/>
      <c r="CK110" s="25"/>
      <c r="CL110" s="25"/>
      <c r="CM110" s="25"/>
      <c r="CN110" s="25"/>
      <c r="CO110" s="25"/>
      <c r="CP110" s="25"/>
      <c r="CQ110" s="25"/>
      <c r="CR110" s="25"/>
      <c r="CS110" s="25"/>
      <c r="CT110" s="25"/>
      <c r="CU110" s="25"/>
      <c r="CV110" s="25"/>
      <c r="CW110" s="25"/>
      <c r="CX110" s="25"/>
      <c r="CY110" s="25"/>
      <c r="CZ110" s="25"/>
      <c r="DA110" s="25"/>
      <c r="DB110" s="25"/>
      <c r="DC110" s="25"/>
      <c r="DD110" s="25"/>
      <c r="DE110" s="25"/>
      <c r="DF110" s="25"/>
      <c r="DG110" s="25"/>
      <c r="DH110" s="25"/>
      <c r="DI110" s="25"/>
    </row>
    <row r="111" spans="1:113" ht="15.75" x14ac:dyDescent="0.2">
      <c r="A111" s="84"/>
      <c r="B111" s="84"/>
      <c r="C111" s="84"/>
      <c r="D111" s="84"/>
      <c r="E111" s="84"/>
      <c r="F111" s="84"/>
      <c r="G111" s="84"/>
      <c r="H111" s="84"/>
      <c r="I111" s="84"/>
      <c r="J111" s="84"/>
      <c r="K111" s="84"/>
      <c r="L111" s="84"/>
      <c r="M111" s="84"/>
      <c r="N111" s="84"/>
      <c r="O111" s="84"/>
      <c r="P111" s="84"/>
      <c r="Q111" s="84"/>
      <c r="R111" s="84"/>
      <c r="S111" s="84"/>
      <c r="T111" s="84"/>
      <c r="U111" s="84"/>
      <c r="V111" s="84"/>
      <c r="W111" s="84"/>
      <c r="X111" s="84"/>
      <c r="Y111" s="84"/>
      <c r="Z111" s="84"/>
      <c r="AA111" s="84"/>
      <c r="AB111" s="84"/>
      <c r="AC111" s="84"/>
      <c r="AD111" s="84"/>
      <c r="AE111" s="84"/>
      <c r="AF111" s="84"/>
      <c r="AG111" s="84"/>
      <c r="AH111" s="84"/>
      <c r="AI111" s="84"/>
      <c r="AJ111" s="84"/>
      <c r="AK111" s="84"/>
      <c r="AL111" s="84"/>
      <c r="AM111" s="84"/>
      <c r="AN111" s="84"/>
      <c r="AO111" s="84"/>
      <c r="AP111" s="84"/>
      <c r="AQ111" s="84"/>
      <c r="AR111" s="84"/>
      <c r="AS111" s="84"/>
      <c r="AT111" s="84"/>
      <c r="AU111" s="84"/>
      <c r="AV111" s="84"/>
      <c r="AW111" s="84"/>
      <c r="AX111" s="84"/>
      <c r="AY111" s="84"/>
      <c r="AZ111" s="84"/>
      <c r="BA111" s="84"/>
      <c r="BB111" s="25"/>
      <c r="BC111" s="25"/>
      <c r="BD111" s="25"/>
      <c r="BE111" s="25"/>
      <c r="BF111" s="25"/>
      <c r="BG111" s="25"/>
      <c r="BH111" s="25"/>
      <c r="BI111" s="25"/>
      <c r="BJ111" s="25"/>
      <c r="BK111" s="25"/>
      <c r="BL111" s="25"/>
      <c r="BM111" s="25"/>
      <c r="BN111" s="25"/>
      <c r="BO111" s="25"/>
      <c r="BP111" s="25"/>
      <c r="BQ111" s="25"/>
      <c r="BR111" s="25"/>
      <c r="BS111" s="25"/>
      <c r="BT111" s="25"/>
      <c r="BU111" s="25"/>
      <c r="BV111" s="25"/>
      <c r="BW111" s="25"/>
      <c r="BX111" s="25"/>
      <c r="BY111" s="25"/>
      <c r="BZ111" s="25"/>
      <c r="CA111" s="25"/>
      <c r="CB111" s="25"/>
      <c r="CC111" s="25"/>
      <c r="CD111" s="25"/>
      <c r="CE111" s="25"/>
      <c r="CF111" s="25"/>
      <c r="CG111" s="25"/>
      <c r="CH111" s="25"/>
      <c r="CI111" s="25"/>
      <c r="CJ111" s="25"/>
      <c r="CK111" s="25"/>
      <c r="CL111" s="25"/>
      <c r="CM111" s="25"/>
      <c r="CN111" s="25"/>
      <c r="CO111" s="25"/>
      <c r="CP111" s="25"/>
      <c r="CQ111" s="25"/>
      <c r="CR111" s="25"/>
      <c r="CS111" s="25"/>
      <c r="CT111" s="25"/>
      <c r="CU111" s="25"/>
      <c r="CV111" s="25"/>
      <c r="CW111" s="25"/>
      <c r="CX111" s="25"/>
      <c r="CY111" s="25"/>
      <c r="CZ111" s="25"/>
      <c r="DA111" s="25"/>
      <c r="DB111" s="25"/>
      <c r="DC111" s="25"/>
      <c r="DD111" s="25"/>
      <c r="DE111" s="25"/>
      <c r="DF111" s="25"/>
      <c r="DG111" s="25"/>
      <c r="DH111" s="25"/>
      <c r="DI111" s="25"/>
    </row>
    <row r="112" spans="1:113" ht="15.75" x14ac:dyDescent="0.2">
      <c r="A112" s="84"/>
      <c r="B112" s="84"/>
      <c r="C112" s="84"/>
      <c r="D112" s="84"/>
      <c r="E112" s="84"/>
      <c r="F112" s="84"/>
      <c r="G112" s="84"/>
      <c r="H112" s="84"/>
      <c r="I112" s="84"/>
      <c r="J112" s="84"/>
      <c r="K112" s="84"/>
      <c r="L112" s="84"/>
      <c r="M112" s="84"/>
      <c r="N112" s="84"/>
      <c r="O112" s="84"/>
      <c r="P112" s="84"/>
      <c r="Q112" s="84"/>
      <c r="R112" s="84"/>
      <c r="S112" s="84"/>
      <c r="T112" s="84"/>
      <c r="U112" s="84"/>
      <c r="V112" s="84"/>
      <c r="W112" s="84"/>
      <c r="X112" s="84"/>
      <c r="Y112" s="84"/>
      <c r="Z112" s="84"/>
      <c r="AA112" s="84"/>
      <c r="AB112" s="84"/>
      <c r="AC112" s="84"/>
      <c r="AD112" s="84"/>
      <c r="AE112" s="84"/>
      <c r="AF112" s="84"/>
      <c r="AG112" s="84"/>
      <c r="AH112" s="84"/>
      <c r="AI112" s="84"/>
      <c r="AJ112" s="84"/>
      <c r="AK112" s="84"/>
      <c r="AL112" s="84"/>
      <c r="AM112" s="84"/>
      <c r="AN112" s="84"/>
      <c r="AO112" s="84"/>
      <c r="AP112" s="84"/>
      <c r="AQ112" s="84"/>
      <c r="AR112" s="84"/>
      <c r="AS112" s="84"/>
      <c r="AT112" s="84"/>
      <c r="AU112" s="84"/>
      <c r="AV112" s="84"/>
      <c r="AW112" s="84"/>
      <c r="AX112" s="84"/>
      <c r="AY112" s="84"/>
      <c r="AZ112" s="84"/>
      <c r="BA112" s="84"/>
      <c r="BB112" s="25"/>
      <c r="BC112" s="25"/>
      <c r="BD112" s="25"/>
      <c r="BE112" s="25"/>
      <c r="BF112" s="25"/>
      <c r="BG112" s="25"/>
      <c r="BH112" s="25"/>
      <c r="BI112" s="25"/>
      <c r="BJ112" s="25"/>
      <c r="BK112" s="25"/>
      <c r="BL112" s="25"/>
      <c r="BM112" s="25"/>
      <c r="BN112" s="25"/>
      <c r="BO112" s="25"/>
      <c r="BP112" s="25"/>
      <c r="BQ112" s="25"/>
      <c r="BR112" s="25"/>
      <c r="BS112" s="25"/>
      <c r="BT112" s="25"/>
      <c r="BU112" s="25"/>
      <c r="BV112" s="25"/>
      <c r="BW112" s="25"/>
      <c r="BX112" s="25"/>
      <c r="BY112" s="25"/>
      <c r="BZ112" s="25"/>
      <c r="CA112" s="25"/>
      <c r="CB112" s="25"/>
      <c r="CC112" s="25"/>
      <c r="CD112" s="25"/>
      <c r="CE112" s="25"/>
      <c r="CF112" s="25"/>
      <c r="CG112" s="25"/>
      <c r="CH112" s="25"/>
      <c r="CI112" s="25"/>
      <c r="CJ112" s="25"/>
      <c r="CK112" s="25"/>
      <c r="CL112" s="25"/>
      <c r="CM112" s="25"/>
      <c r="CN112" s="25"/>
      <c r="CO112" s="25"/>
      <c r="CP112" s="25"/>
      <c r="CQ112" s="25"/>
      <c r="CR112" s="25"/>
      <c r="CS112" s="25"/>
      <c r="CT112" s="25"/>
      <c r="CU112" s="25"/>
      <c r="CV112" s="25"/>
      <c r="CW112" s="25"/>
      <c r="CX112" s="25"/>
      <c r="CY112" s="25"/>
      <c r="CZ112" s="25"/>
      <c r="DA112" s="25"/>
      <c r="DB112" s="25"/>
      <c r="DC112" s="25"/>
      <c r="DD112" s="25"/>
      <c r="DE112" s="25"/>
      <c r="DF112" s="25"/>
      <c r="DG112" s="25"/>
      <c r="DH112" s="25"/>
      <c r="DI112" s="25"/>
    </row>
    <row r="113" spans="1:113" ht="15.75" x14ac:dyDescent="0.2">
      <c r="A113" s="84"/>
      <c r="B113" s="84"/>
      <c r="C113" s="84"/>
      <c r="D113" s="84"/>
      <c r="E113" s="84"/>
      <c r="F113" s="84"/>
      <c r="G113" s="84"/>
      <c r="H113" s="84"/>
      <c r="I113" s="84"/>
      <c r="J113" s="84"/>
      <c r="K113" s="84"/>
      <c r="L113" s="84"/>
      <c r="M113" s="84"/>
      <c r="N113" s="84"/>
      <c r="O113" s="84"/>
      <c r="P113" s="84"/>
      <c r="Q113" s="84"/>
      <c r="R113" s="84"/>
      <c r="S113" s="84"/>
      <c r="T113" s="84"/>
      <c r="U113" s="84"/>
      <c r="V113" s="84"/>
      <c r="W113" s="84"/>
      <c r="X113" s="84"/>
      <c r="Y113" s="84"/>
      <c r="Z113" s="84"/>
      <c r="AA113" s="84"/>
      <c r="AB113" s="84"/>
      <c r="AC113" s="84"/>
      <c r="AD113" s="84"/>
      <c r="AE113" s="84"/>
      <c r="AF113" s="84"/>
      <c r="AG113" s="84"/>
      <c r="AH113" s="84"/>
      <c r="AI113" s="84"/>
      <c r="AJ113" s="84"/>
      <c r="AK113" s="84"/>
      <c r="AL113" s="84"/>
      <c r="AM113" s="84"/>
      <c r="AN113" s="84"/>
      <c r="AO113" s="84"/>
      <c r="AP113" s="84"/>
      <c r="AQ113" s="84"/>
      <c r="AR113" s="84"/>
      <c r="AS113" s="84"/>
      <c r="AT113" s="84"/>
      <c r="AU113" s="84"/>
      <c r="AV113" s="84"/>
      <c r="AW113" s="84"/>
      <c r="AX113" s="84"/>
      <c r="AY113" s="84"/>
      <c r="AZ113" s="84"/>
      <c r="BA113" s="84"/>
      <c r="BB113" s="25"/>
      <c r="BC113" s="25"/>
      <c r="BD113" s="25"/>
      <c r="BE113" s="25"/>
      <c r="BF113" s="25"/>
      <c r="BG113" s="25"/>
      <c r="BH113" s="25"/>
      <c r="BI113" s="25"/>
      <c r="BJ113" s="25"/>
      <c r="BK113" s="25"/>
      <c r="BL113" s="25"/>
      <c r="BM113" s="25"/>
      <c r="BN113" s="25"/>
      <c r="BO113" s="25"/>
      <c r="BP113" s="25"/>
      <c r="BQ113" s="25"/>
      <c r="BR113" s="25"/>
      <c r="BS113" s="25"/>
      <c r="BT113" s="25"/>
      <c r="BU113" s="25"/>
      <c r="BV113" s="25"/>
      <c r="BW113" s="25"/>
      <c r="BX113" s="25"/>
      <c r="BY113" s="25"/>
      <c r="BZ113" s="25"/>
      <c r="CA113" s="25"/>
      <c r="CB113" s="25"/>
      <c r="CC113" s="25"/>
      <c r="CD113" s="25"/>
      <c r="CE113" s="25"/>
      <c r="CF113" s="25"/>
      <c r="CG113" s="25"/>
      <c r="CH113" s="25"/>
      <c r="CI113" s="25"/>
      <c r="CJ113" s="25"/>
      <c r="CK113" s="25"/>
      <c r="CL113" s="25"/>
      <c r="CM113" s="25"/>
      <c r="CN113" s="25"/>
      <c r="CO113" s="25"/>
      <c r="CP113" s="25"/>
      <c r="CQ113" s="25"/>
      <c r="CR113" s="25"/>
      <c r="CS113" s="25"/>
      <c r="CT113" s="25"/>
      <c r="CU113" s="25"/>
      <c r="CV113" s="25"/>
      <c r="CW113" s="25"/>
      <c r="CX113" s="25"/>
      <c r="CY113" s="25"/>
      <c r="CZ113" s="25"/>
      <c r="DA113" s="25"/>
      <c r="DB113" s="25"/>
      <c r="DC113" s="25"/>
      <c r="DD113" s="25"/>
      <c r="DE113" s="25"/>
      <c r="DF113" s="25"/>
      <c r="DG113" s="25"/>
      <c r="DH113" s="25"/>
      <c r="DI113" s="25"/>
    </row>
    <row r="114" spans="1:113" ht="15.75" x14ac:dyDescent="0.2">
      <c r="A114" s="84"/>
      <c r="B114" s="84"/>
      <c r="C114" s="84"/>
      <c r="D114" s="84"/>
      <c r="E114" s="84"/>
      <c r="F114" s="84"/>
      <c r="G114" s="84"/>
      <c r="H114" s="84"/>
      <c r="I114" s="84"/>
      <c r="J114" s="84"/>
      <c r="K114" s="84"/>
      <c r="L114" s="84"/>
      <c r="M114" s="84"/>
      <c r="N114" s="84"/>
      <c r="O114" s="84"/>
      <c r="P114" s="84"/>
      <c r="Q114" s="84"/>
      <c r="R114" s="84"/>
      <c r="S114" s="84"/>
      <c r="T114" s="84"/>
      <c r="U114" s="84"/>
      <c r="V114" s="84"/>
      <c r="W114" s="84"/>
      <c r="X114" s="84"/>
      <c r="Y114" s="84"/>
      <c r="Z114" s="84"/>
      <c r="AA114" s="84"/>
      <c r="AB114" s="84"/>
      <c r="AC114" s="84"/>
      <c r="AD114" s="84"/>
      <c r="AE114" s="84"/>
      <c r="AF114" s="84"/>
      <c r="AG114" s="84"/>
      <c r="AH114" s="84"/>
      <c r="AI114" s="84"/>
      <c r="AJ114" s="84"/>
      <c r="AK114" s="84"/>
      <c r="AL114" s="84"/>
      <c r="AM114" s="84"/>
      <c r="AN114" s="84"/>
      <c r="AO114" s="84"/>
      <c r="AP114" s="84"/>
      <c r="AQ114" s="84"/>
      <c r="AR114" s="84"/>
      <c r="AS114" s="84"/>
      <c r="AT114" s="84"/>
      <c r="AU114" s="84"/>
      <c r="AV114" s="84"/>
      <c r="AW114" s="84"/>
      <c r="AX114" s="84"/>
      <c r="AY114" s="84"/>
      <c r="AZ114" s="84"/>
      <c r="BA114" s="84"/>
      <c r="BB114" s="25"/>
      <c r="BC114" s="25"/>
      <c r="BD114" s="25"/>
      <c r="BE114" s="25"/>
      <c r="BF114" s="25"/>
      <c r="BG114" s="25"/>
      <c r="BH114" s="25"/>
      <c r="BI114" s="25"/>
      <c r="BJ114" s="25"/>
      <c r="BK114" s="25"/>
      <c r="BL114" s="25"/>
      <c r="BM114" s="25"/>
      <c r="BN114" s="25"/>
      <c r="BO114" s="25"/>
      <c r="BP114" s="25"/>
      <c r="BQ114" s="25"/>
      <c r="BR114" s="25"/>
      <c r="BS114" s="25"/>
      <c r="BT114" s="25"/>
      <c r="BU114" s="25"/>
      <c r="BV114" s="25"/>
      <c r="BW114" s="25"/>
      <c r="BX114" s="25"/>
      <c r="BY114" s="25"/>
      <c r="BZ114" s="25"/>
      <c r="CA114" s="25"/>
      <c r="CB114" s="25"/>
      <c r="CC114" s="25"/>
      <c r="CD114" s="25"/>
      <c r="CE114" s="25"/>
      <c r="CF114" s="25"/>
      <c r="CG114" s="25"/>
      <c r="CH114" s="25"/>
      <c r="CI114" s="25"/>
      <c r="CJ114" s="25"/>
      <c r="CK114" s="25"/>
      <c r="CL114" s="25"/>
      <c r="CM114" s="25"/>
      <c r="CN114" s="25"/>
      <c r="CO114" s="25"/>
      <c r="CP114" s="25"/>
      <c r="CQ114" s="25"/>
      <c r="CR114" s="25"/>
      <c r="CS114" s="25"/>
      <c r="CT114" s="25"/>
      <c r="CU114" s="25"/>
      <c r="CV114" s="25"/>
      <c r="CW114" s="25"/>
      <c r="CX114" s="25"/>
      <c r="CY114" s="25"/>
      <c r="CZ114" s="25"/>
      <c r="DA114" s="25"/>
      <c r="DB114" s="25"/>
      <c r="DC114" s="25"/>
      <c r="DD114" s="25"/>
      <c r="DE114" s="25"/>
      <c r="DF114" s="25"/>
      <c r="DG114" s="25"/>
      <c r="DH114" s="25"/>
      <c r="DI114" s="25"/>
    </row>
    <row r="115" spans="1:113" ht="15.75" x14ac:dyDescent="0.2">
      <c r="A115" s="84"/>
      <c r="B115" s="84"/>
      <c r="C115" s="84"/>
      <c r="D115" s="84"/>
      <c r="E115" s="84"/>
      <c r="F115" s="84"/>
      <c r="G115" s="84"/>
      <c r="H115" s="84"/>
      <c r="I115" s="84"/>
      <c r="J115" s="84"/>
      <c r="K115" s="84"/>
      <c r="L115" s="84"/>
      <c r="M115" s="84"/>
      <c r="N115" s="84"/>
      <c r="O115" s="84"/>
      <c r="P115" s="84"/>
      <c r="Q115" s="84"/>
      <c r="R115" s="84"/>
      <c r="S115" s="84"/>
      <c r="T115" s="84"/>
      <c r="U115" s="84"/>
      <c r="V115" s="84"/>
      <c r="W115" s="84"/>
      <c r="X115" s="84"/>
      <c r="Y115" s="84"/>
      <c r="Z115" s="84"/>
      <c r="AA115" s="84"/>
      <c r="AB115" s="84"/>
      <c r="AC115" s="84"/>
      <c r="AD115" s="84"/>
      <c r="AE115" s="84"/>
      <c r="AF115" s="84"/>
      <c r="AG115" s="84"/>
      <c r="AH115" s="84"/>
      <c r="AI115" s="84"/>
      <c r="AJ115" s="84"/>
      <c r="AK115" s="84"/>
      <c r="AL115" s="84"/>
      <c r="AM115" s="84"/>
      <c r="AN115" s="84"/>
      <c r="AO115" s="84"/>
      <c r="AP115" s="84"/>
      <c r="AQ115" s="84"/>
      <c r="AR115" s="84"/>
      <c r="AS115" s="84"/>
      <c r="AT115" s="84"/>
      <c r="AU115" s="84"/>
      <c r="AV115" s="84"/>
      <c r="AW115" s="84"/>
      <c r="AX115" s="84"/>
      <c r="AY115" s="84"/>
      <c r="AZ115" s="84"/>
      <c r="BA115" s="84"/>
      <c r="BB115" s="25"/>
      <c r="BC115" s="25"/>
      <c r="BD115" s="25"/>
      <c r="BE115" s="25"/>
      <c r="BF115" s="25"/>
      <c r="BG115" s="25"/>
      <c r="BH115" s="25"/>
      <c r="BI115" s="25"/>
      <c r="BJ115" s="25"/>
      <c r="BK115" s="25"/>
      <c r="BL115" s="25"/>
      <c r="BM115" s="25"/>
      <c r="BN115" s="25"/>
      <c r="BO115" s="25"/>
      <c r="BP115" s="25"/>
      <c r="BQ115" s="25"/>
      <c r="BR115" s="25"/>
      <c r="BS115" s="25"/>
      <c r="BT115" s="25"/>
      <c r="BU115" s="25"/>
      <c r="BV115" s="25"/>
      <c r="BW115" s="25"/>
      <c r="BX115" s="25"/>
      <c r="BY115" s="25"/>
      <c r="BZ115" s="25"/>
      <c r="CA115" s="25"/>
      <c r="CB115" s="25"/>
      <c r="CC115" s="25"/>
      <c r="CD115" s="25"/>
      <c r="CE115" s="25"/>
      <c r="CF115" s="25"/>
      <c r="CG115" s="25"/>
      <c r="CH115" s="25"/>
      <c r="CI115" s="25"/>
      <c r="CJ115" s="25"/>
      <c r="CK115" s="25"/>
      <c r="CL115" s="25"/>
      <c r="CM115" s="25"/>
      <c r="CN115" s="25"/>
      <c r="CO115" s="25"/>
      <c r="CP115" s="25"/>
      <c r="CQ115" s="25"/>
      <c r="CR115" s="25"/>
      <c r="CS115" s="25"/>
      <c r="CT115" s="25"/>
      <c r="CU115" s="25"/>
      <c r="CV115" s="25"/>
      <c r="CW115" s="25"/>
      <c r="CX115" s="25"/>
      <c r="CY115" s="25"/>
      <c r="CZ115" s="25"/>
      <c r="DA115" s="25"/>
      <c r="DB115" s="25"/>
      <c r="DC115" s="25"/>
      <c r="DD115" s="25"/>
      <c r="DE115" s="25"/>
      <c r="DF115" s="25"/>
      <c r="DG115" s="25"/>
      <c r="DH115" s="25"/>
      <c r="DI115" s="25"/>
    </row>
    <row r="116" spans="1:113" ht="15.75" x14ac:dyDescent="0.2">
      <c r="A116" s="84"/>
      <c r="B116" s="84"/>
      <c r="C116" s="84"/>
      <c r="D116" s="84"/>
      <c r="E116" s="84"/>
      <c r="F116" s="84"/>
      <c r="G116" s="84"/>
      <c r="H116" s="84"/>
      <c r="I116" s="84"/>
      <c r="J116" s="84"/>
      <c r="K116" s="84"/>
      <c r="L116" s="84"/>
      <c r="M116" s="84"/>
      <c r="N116" s="84"/>
      <c r="O116" s="84"/>
      <c r="P116" s="84"/>
      <c r="Q116" s="84"/>
      <c r="R116" s="84"/>
      <c r="S116" s="84"/>
      <c r="T116" s="84"/>
      <c r="U116" s="84"/>
      <c r="V116" s="84"/>
      <c r="W116" s="84"/>
      <c r="X116" s="84"/>
      <c r="Y116" s="84"/>
      <c r="Z116" s="84"/>
      <c r="AA116" s="84"/>
      <c r="AB116" s="84"/>
      <c r="AC116" s="84"/>
      <c r="AD116" s="84"/>
      <c r="AE116" s="84"/>
      <c r="AF116" s="84"/>
      <c r="AG116" s="84"/>
      <c r="AH116" s="84"/>
      <c r="AI116" s="84"/>
      <c r="AJ116" s="84"/>
      <c r="AK116" s="84"/>
      <c r="AL116" s="84"/>
      <c r="AM116" s="84"/>
      <c r="AN116" s="84"/>
      <c r="AO116" s="84"/>
      <c r="AP116" s="84"/>
      <c r="AQ116" s="84"/>
      <c r="AR116" s="84"/>
      <c r="AS116" s="84"/>
      <c r="AT116" s="84"/>
      <c r="AU116" s="84"/>
      <c r="AV116" s="84"/>
      <c r="AW116" s="84"/>
      <c r="AX116" s="84"/>
      <c r="AY116" s="84"/>
      <c r="AZ116" s="84"/>
      <c r="BA116" s="84"/>
      <c r="BB116" s="25"/>
      <c r="BC116" s="25"/>
      <c r="BD116" s="25"/>
      <c r="BE116" s="25"/>
      <c r="BF116" s="25"/>
      <c r="BG116" s="25"/>
      <c r="BH116" s="25"/>
      <c r="BI116" s="25"/>
      <c r="BJ116" s="25"/>
      <c r="BK116" s="25"/>
      <c r="BL116" s="25"/>
      <c r="BM116" s="25"/>
      <c r="BN116" s="25"/>
      <c r="BO116" s="25"/>
      <c r="BP116" s="25"/>
      <c r="BQ116" s="25"/>
      <c r="BR116" s="25"/>
      <c r="BS116" s="25"/>
      <c r="BT116" s="25"/>
      <c r="BU116" s="25"/>
      <c r="BV116" s="25"/>
      <c r="BW116" s="25"/>
      <c r="BX116" s="25"/>
      <c r="BY116" s="25"/>
      <c r="BZ116" s="25"/>
      <c r="CA116" s="25"/>
      <c r="CB116" s="25"/>
      <c r="CC116" s="25"/>
      <c r="CD116" s="25"/>
      <c r="CE116" s="25"/>
      <c r="CF116" s="25"/>
      <c r="CG116" s="25"/>
      <c r="CH116" s="25"/>
      <c r="CI116" s="25"/>
      <c r="CJ116" s="25"/>
      <c r="CK116" s="25"/>
      <c r="CL116" s="25"/>
      <c r="CM116" s="25"/>
      <c r="CN116" s="25"/>
      <c r="CO116" s="25"/>
      <c r="CP116" s="25"/>
      <c r="CQ116" s="25"/>
      <c r="CR116" s="25"/>
      <c r="CS116" s="25"/>
      <c r="CT116" s="25"/>
      <c r="CU116" s="25"/>
      <c r="CV116" s="25"/>
      <c r="CW116" s="25"/>
      <c r="CX116" s="25"/>
      <c r="CY116" s="25"/>
      <c r="CZ116" s="25"/>
      <c r="DA116" s="25"/>
      <c r="DB116" s="25"/>
      <c r="DC116" s="25"/>
      <c r="DD116" s="25"/>
      <c r="DE116" s="25"/>
      <c r="DF116" s="25"/>
      <c r="DG116" s="25"/>
      <c r="DH116" s="25"/>
      <c r="DI116" s="25"/>
    </row>
    <row r="117" spans="1:113" ht="15.75" x14ac:dyDescent="0.2">
      <c r="A117" s="84"/>
      <c r="B117" s="84"/>
      <c r="C117" s="84"/>
      <c r="D117" s="84"/>
      <c r="E117" s="84"/>
      <c r="F117" s="84"/>
      <c r="G117" s="84"/>
      <c r="H117" s="84"/>
      <c r="I117" s="84"/>
      <c r="J117" s="84"/>
      <c r="K117" s="84"/>
      <c r="L117" s="84"/>
      <c r="M117" s="84"/>
      <c r="N117" s="84"/>
      <c r="O117" s="84"/>
      <c r="P117" s="84"/>
      <c r="Q117" s="84"/>
      <c r="R117" s="84"/>
      <c r="S117" s="84"/>
      <c r="T117" s="84"/>
      <c r="U117" s="84"/>
      <c r="V117" s="84"/>
      <c r="W117" s="84"/>
      <c r="X117" s="84"/>
      <c r="Y117" s="84"/>
      <c r="Z117" s="84"/>
      <c r="AA117" s="84"/>
      <c r="AB117" s="84"/>
      <c r="AC117" s="84"/>
      <c r="AD117" s="84"/>
      <c r="AE117" s="84"/>
      <c r="AF117" s="84"/>
      <c r="AG117" s="84"/>
      <c r="AH117" s="84"/>
      <c r="AI117" s="84"/>
      <c r="AJ117" s="84"/>
      <c r="AK117" s="84"/>
      <c r="AL117" s="84"/>
      <c r="AM117" s="84"/>
      <c r="AN117" s="84"/>
      <c r="AO117" s="84"/>
      <c r="AP117" s="84"/>
      <c r="AQ117" s="84"/>
      <c r="AR117" s="84"/>
      <c r="AS117" s="84"/>
      <c r="AT117" s="84"/>
      <c r="AU117" s="84"/>
      <c r="AV117" s="84"/>
      <c r="AW117" s="84"/>
      <c r="AX117" s="84"/>
      <c r="AY117" s="84"/>
      <c r="AZ117" s="84"/>
      <c r="BA117" s="84"/>
      <c r="BB117" s="25"/>
      <c r="BC117" s="25"/>
      <c r="BD117" s="25"/>
      <c r="BE117" s="25"/>
      <c r="BF117" s="25"/>
      <c r="BG117" s="25"/>
      <c r="BH117" s="25"/>
      <c r="BI117" s="25"/>
      <c r="BJ117" s="25"/>
      <c r="BK117" s="25"/>
      <c r="BL117" s="25"/>
      <c r="BM117" s="25"/>
      <c r="BN117" s="25"/>
      <c r="BO117" s="25"/>
      <c r="BP117" s="25"/>
      <c r="BQ117" s="25"/>
      <c r="BR117" s="25"/>
      <c r="BS117" s="25"/>
      <c r="BT117" s="25"/>
      <c r="BU117" s="25"/>
      <c r="BV117" s="25"/>
      <c r="BW117" s="25"/>
      <c r="BX117" s="25"/>
      <c r="BY117" s="25"/>
      <c r="BZ117" s="25"/>
      <c r="CA117" s="25"/>
      <c r="CB117" s="25"/>
      <c r="CC117" s="25"/>
      <c r="CD117" s="25"/>
      <c r="CE117" s="25"/>
      <c r="CF117" s="25"/>
      <c r="CG117" s="25"/>
      <c r="CH117" s="25"/>
      <c r="CI117" s="25"/>
      <c r="CJ117" s="25"/>
      <c r="CK117" s="25"/>
      <c r="CL117" s="25"/>
      <c r="CM117" s="25"/>
      <c r="CN117" s="25"/>
      <c r="CO117" s="25"/>
      <c r="CP117" s="25"/>
      <c r="CQ117" s="25"/>
      <c r="CR117" s="25"/>
      <c r="CS117" s="25"/>
      <c r="CT117" s="25"/>
      <c r="CU117" s="25"/>
      <c r="CV117" s="25"/>
      <c r="CW117" s="25"/>
      <c r="CX117" s="25"/>
      <c r="CY117" s="25"/>
      <c r="CZ117" s="25"/>
      <c r="DA117" s="25"/>
      <c r="DB117" s="25"/>
      <c r="DC117" s="25"/>
      <c r="DD117" s="25"/>
      <c r="DE117" s="25"/>
      <c r="DF117" s="25"/>
      <c r="DG117" s="25"/>
      <c r="DH117" s="25"/>
      <c r="DI117" s="25"/>
    </row>
    <row r="118" spans="1:113" ht="15.75" x14ac:dyDescent="0.2">
      <c r="A118" s="84"/>
      <c r="B118" s="84"/>
      <c r="C118" s="84"/>
      <c r="D118" s="84"/>
      <c r="E118" s="84"/>
      <c r="F118" s="84"/>
      <c r="G118" s="84"/>
      <c r="H118" s="84"/>
      <c r="I118" s="84"/>
      <c r="J118" s="84"/>
      <c r="K118" s="84"/>
      <c r="L118" s="84"/>
      <c r="M118" s="84"/>
      <c r="N118" s="84"/>
      <c r="O118" s="84"/>
      <c r="P118" s="84"/>
      <c r="Q118" s="84"/>
      <c r="R118" s="84"/>
      <c r="S118" s="84"/>
      <c r="T118" s="84"/>
      <c r="U118" s="84"/>
      <c r="V118" s="84"/>
      <c r="W118" s="84"/>
      <c r="X118" s="84"/>
      <c r="Y118" s="84"/>
      <c r="Z118" s="84"/>
      <c r="AA118" s="84"/>
      <c r="AB118" s="84"/>
      <c r="AC118" s="84"/>
      <c r="AD118" s="84"/>
      <c r="AE118" s="84"/>
      <c r="AF118" s="84"/>
      <c r="AG118" s="84"/>
      <c r="AH118" s="84"/>
      <c r="AI118" s="84"/>
      <c r="AJ118" s="84"/>
      <c r="AK118" s="84"/>
      <c r="AL118" s="84"/>
      <c r="AM118" s="84"/>
      <c r="AN118" s="84"/>
      <c r="AO118" s="84"/>
      <c r="AP118" s="84"/>
      <c r="AQ118" s="84"/>
      <c r="AR118" s="84"/>
      <c r="AS118" s="84"/>
      <c r="AT118" s="84"/>
      <c r="AU118" s="84"/>
      <c r="AV118" s="84"/>
      <c r="AW118" s="84"/>
      <c r="AX118" s="84"/>
      <c r="AY118" s="84"/>
      <c r="AZ118" s="84"/>
      <c r="BA118" s="84"/>
      <c r="BB118" s="25"/>
      <c r="BC118" s="25"/>
      <c r="BD118" s="25"/>
      <c r="BE118" s="25"/>
      <c r="BF118" s="25"/>
      <c r="BG118" s="25"/>
      <c r="BH118" s="25"/>
      <c r="BI118" s="25"/>
      <c r="BJ118" s="25"/>
      <c r="BK118" s="25"/>
      <c r="BL118" s="25"/>
      <c r="BM118" s="25"/>
      <c r="BN118" s="25"/>
      <c r="BO118" s="25"/>
      <c r="BP118" s="25"/>
      <c r="BQ118" s="25"/>
      <c r="BR118" s="25"/>
      <c r="BS118" s="25"/>
      <c r="BT118" s="25"/>
      <c r="BU118" s="25"/>
      <c r="BV118" s="25"/>
      <c r="BW118" s="25"/>
      <c r="BX118" s="25"/>
      <c r="BY118" s="25"/>
      <c r="BZ118" s="25"/>
      <c r="CA118" s="25"/>
      <c r="CB118" s="25"/>
      <c r="CC118" s="25"/>
      <c r="CD118" s="25"/>
      <c r="CE118" s="25"/>
      <c r="CF118" s="25"/>
      <c r="CG118" s="25"/>
      <c r="CH118" s="25"/>
      <c r="CI118" s="25"/>
      <c r="CJ118" s="25"/>
      <c r="CK118" s="25"/>
      <c r="CL118" s="25"/>
      <c r="CM118" s="25"/>
      <c r="CN118" s="25"/>
      <c r="CO118" s="25"/>
      <c r="CP118" s="25"/>
      <c r="CQ118" s="25"/>
      <c r="CR118" s="25"/>
      <c r="CS118" s="25"/>
      <c r="CT118" s="25"/>
      <c r="CU118" s="25"/>
      <c r="CV118" s="25"/>
      <c r="CW118" s="25"/>
      <c r="CX118" s="25"/>
      <c r="CY118" s="25"/>
      <c r="CZ118" s="25"/>
      <c r="DA118" s="25"/>
      <c r="DB118" s="25"/>
      <c r="DC118" s="25"/>
      <c r="DD118" s="25"/>
      <c r="DE118" s="25"/>
      <c r="DF118" s="25"/>
      <c r="DG118" s="25"/>
      <c r="DH118" s="25"/>
      <c r="DI118" s="25"/>
    </row>
    <row r="119" spans="1:113" ht="15.75" x14ac:dyDescent="0.2">
      <c r="A119" s="84"/>
      <c r="B119" s="84"/>
      <c r="C119" s="84"/>
      <c r="D119" s="84"/>
      <c r="E119" s="84"/>
      <c r="F119" s="84"/>
      <c r="G119" s="84"/>
      <c r="H119" s="84"/>
      <c r="I119" s="84"/>
      <c r="J119" s="84"/>
      <c r="K119" s="84"/>
      <c r="L119" s="84"/>
      <c r="M119" s="84"/>
      <c r="N119" s="84"/>
      <c r="O119" s="84"/>
      <c r="P119" s="84"/>
      <c r="Q119" s="84"/>
      <c r="R119" s="84"/>
      <c r="S119" s="84"/>
      <c r="T119" s="84"/>
      <c r="U119" s="84"/>
      <c r="V119" s="84"/>
      <c r="W119" s="84"/>
      <c r="X119" s="84"/>
      <c r="Y119" s="84"/>
      <c r="Z119" s="84"/>
      <c r="AA119" s="84"/>
      <c r="AB119" s="84"/>
      <c r="AC119" s="84"/>
      <c r="AD119" s="84"/>
      <c r="AE119" s="84"/>
      <c r="AF119" s="84"/>
      <c r="AG119" s="84"/>
      <c r="AH119" s="84"/>
      <c r="AI119" s="84"/>
      <c r="AJ119" s="84"/>
      <c r="AK119" s="84"/>
      <c r="AL119" s="84"/>
      <c r="AM119" s="84"/>
      <c r="AN119" s="84"/>
      <c r="AO119" s="84"/>
      <c r="AP119" s="84"/>
      <c r="AQ119" s="84"/>
      <c r="AR119" s="84"/>
      <c r="AS119" s="84"/>
      <c r="AT119" s="84"/>
      <c r="AU119" s="84"/>
      <c r="AV119" s="84"/>
      <c r="AW119" s="84"/>
      <c r="AX119" s="84"/>
      <c r="AY119" s="84"/>
      <c r="AZ119" s="84"/>
      <c r="BA119" s="84"/>
      <c r="BB119" s="25"/>
      <c r="BC119" s="25"/>
      <c r="BD119" s="25"/>
      <c r="BE119" s="25"/>
      <c r="BF119" s="25"/>
      <c r="BG119" s="25"/>
      <c r="BH119" s="25"/>
      <c r="BI119" s="25"/>
      <c r="BJ119" s="25"/>
      <c r="BK119" s="25"/>
      <c r="BL119" s="25"/>
      <c r="BM119" s="25"/>
      <c r="BN119" s="25"/>
      <c r="BO119" s="25"/>
      <c r="BP119" s="25"/>
      <c r="BQ119" s="25"/>
      <c r="BR119" s="25"/>
      <c r="BS119" s="25"/>
      <c r="BT119" s="25"/>
      <c r="BU119" s="25"/>
      <c r="BV119" s="25"/>
      <c r="BW119" s="25"/>
      <c r="BX119" s="25"/>
      <c r="BY119" s="25"/>
      <c r="BZ119" s="25"/>
      <c r="CA119" s="25"/>
      <c r="CB119" s="25"/>
      <c r="CC119" s="25"/>
      <c r="CD119" s="25"/>
      <c r="CE119" s="25"/>
      <c r="CF119" s="25"/>
      <c r="CG119" s="25"/>
      <c r="CH119" s="25"/>
      <c r="CI119" s="25"/>
      <c r="CJ119" s="25"/>
      <c r="CK119" s="25"/>
      <c r="CL119" s="25"/>
      <c r="CM119" s="25"/>
      <c r="CN119" s="25"/>
      <c r="CO119" s="25"/>
      <c r="CP119" s="25"/>
      <c r="CQ119" s="25"/>
      <c r="CR119" s="25"/>
      <c r="CS119" s="25"/>
      <c r="CT119" s="25"/>
      <c r="CU119" s="25"/>
      <c r="CV119" s="25"/>
      <c r="CW119" s="25"/>
      <c r="CX119" s="25"/>
      <c r="CY119" s="25"/>
      <c r="CZ119" s="25"/>
      <c r="DA119" s="25"/>
      <c r="DB119" s="25"/>
      <c r="DC119" s="25"/>
      <c r="DD119" s="25"/>
      <c r="DE119" s="25"/>
      <c r="DF119" s="25"/>
      <c r="DG119" s="25"/>
      <c r="DH119" s="25"/>
      <c r="DI119" s="25"/>
    </row>
    <row r="120" spans="1:113" ht="15.75" x14ac:dyDescent="0.2">
      <c r="A120" s="84"/>
      <c r="B120" s="84"/>
      <c r="C120" s="84"/>
      <c r="D120" s="84"/>
      <c r="E120" s="84"/>
      <c r="F120" s="84"/>
      <c r="G120" s="84"/>
      <c r="H120" s="84"/>
      <c r="I120" s="84"/>
      <c r="J120" s="84"/>
      <c r="K120" s="84"/>
      <c r="L120" s="84"/>
      <c r="M120" s="84"/>
      <c r="N120" s="84"/>
      <c r="O120" s="84"/>
      <c r="P120" s="84"/>
      <c r="Q120" s="84"/>
      <c r="R120" s="84"/>
      <c r="S120" s="84"/>
      <c r="T120" s="84"/>
      <c r="U120" s="84"/>
      <c r="V120" s="84"/>
      <c r="W120" s="84"/>
      <c r="X120" s="84"/>
      <c r="Y120" s="84"/>
      <c r="Z120" s="84"/>
      <c r="AA120" s="84"/>
      <c r="AB120" s="84"/>
      <c r="AC120" s="84"/>
      <c r="AD120" s="84"/>
      <c r="AE120" s="84"/>
      <c r="AF120" s="84"/>
      <c r="AG120" s="84"/>
      <c r="AH120" s="84"/>
      <c r="AI120" s="84"/>
      <c r="AJ120" s="84"/>
      <c r="AK120" s="84"/>
      <c r="AL120" s="84"/>
      <c r="AM120" s="84"/>
      <c r="AN120" s="84"/>
      <c r="AO120" s="84"/>
      <c r="AP120" s="84"/>
      <c r="AQ120" s="84"/>
      <c r="AR120" s="84"/>
      <c r="AS120" s="84"/>
      <c r="AT120" s="84"/>
      <c r="AU120" s="84"/>
      <c r="AV120" s="84"/>
      <c r="AW120" s="84"/>
      <c r="AX120" s="84"/>
      <c r="AY120" s="84"/>
      <c r="AZ120" s="84"/>
      <c r="BA120" s="84"/>
      <c r="BB120" s="25"/>
      <c r="BC120" s="25"/>
      <c r="BD120" s="25"/>
      <c r="BE120" s="25"/>
      <c r="BF120" s="25"/>
      <c r="BG120" s="25"/>
      <c r="BH120" s="25"/>
      <c r="BI120" s="25"/>
      <c r="BJ120" s="25"/>
      <c r="BK120" s="25"/>
      <c r="BL120" s="25"/>
      <c r="BM120" s="25"/>
      <c r="BN120" s="25"/>
      <c r="BO120" s="25"/>
      <c r="BP120" s="25"/>
      <c r="BQ120" s="25"/>
      <c r="BR120" s="25"/>
      <c r="BS120" s="25"/>
      <c r="BT120" s="25"/>
      <c r="BU120" s="25"/>
      <c r="BV120" s="25"/>
      <c r="BW120" s="25"/>
      <c r="BX120" s="25"/>
      <c r="BY120" s="25"/>
      <c r="BZ120" s="25"/>
      <c r="CA120" s="25"/>
      <c r="CB120" s="25"/>
      <c r="CC120" s="25"/>
      <c r="CD120" s="25"/>
      <c r="CE120" s="25"/>
      <c r="CF120" s="25"/>
      <c r="CG120" s="25"/>
      <c r="CH120" s="25"/>
      <c r="CI120" s="25"/>
      <c r="CJ120" s="25"/>
      <c r="CK120" s="25"/>
      <c r="CL120" s="25"/>
      <c r="CM120" s="25"/>
      <c r="CN120" s="25"/>
      <c r="CO120" s="25"/>
      <c r="CP120" s="25"/>
      <c r="CQ120" s="25"/>
      <c r="CR120" s="25"/>
      <c r="CS120" s="25"/>
      <c r="CT120" s="25"/>
      <c r="CU120" s="25"/>
      <c r="CV120" s="25"/>
      <c r="CW120" s="25"/>
      <c r="CX120" s="25"/>
      <c r="CY120" s="25"/>
      <c r="CZ120" s="25"/>
      <c r="DA120" s="25"/>
      <c r="DB120" s="25"/>
      <c r="DC120" s="25"/>
      <c r="DD120" s="25"/>
      <c r="DE120" s="25"/>
      <c r="DF120" s="25"/>
      <c r="DG120" s="25"/>
      <c r="DH120" s="25"/>
      <c r="DI120" s="25"/>
    </row>
    <row r="121" spans="1:113" ht="15.75" x14ac:dyDescent="0.2">
      <c r="A121" s="84"/>
      <c r="B121" s="84"/>
      <c r="C121" s="84"/>
      <c r="D121" s="84"/>
      <c r="E121" s="84"/>
      <c r="F121" s="84"/>
      <c r="G121" s="84"/>
      <c r="H121" s="84"/>
      <c r="I121" s="84"/>
      <c r="J121" s="84"/>
      <c r="K121" s="84"/>
      <c r="L121" s="84"/>
      <c r="M121" s="84"/>
      <c r="N121" s="84"/>
      <c r="O121" s="84"/>
      <c r="P121" s="84"/>
      <c r="Q121" s="84"/>
      <c r="R121" s="84"/>
      <c r="S121" s="84"/>
      <c r="T121" s="84"/>
      <c r="U121" s="84"/>
      <c r="V121" s="84"/>
      <c r="W121" s="84"/>
      <c r="X121" s="84"/>
      <c r="Y121" s="84"/>
      <c r="Z121" s="84"/>
      <c r="AA121" s="84"/>
      <c r="AB121" s="84"/>
      <c r="AC121" s="84"/>
      <c r="AD121" s="84"/>
      <c r="AE121" s="84"/>
      <c r="AF121" s="84"/>
      <c r="AG121" s="84"/>
      <c r="AH121" s="84"/>
      <c r="AI121" s="84"/>
      <c r="AJ121" s="84"/>
      <c r="AK121" s="84"/>
      <c r="AL121" s="84"/>
      <c r="AM121" s="84"/>
      <c r="AN121" s="84"/>
      <c r="AO121" s="84"/>
      <c r="AP121" s="84"/>
      <c r="AQ121" s="84"/>
      <c r="AR121" s="84"/>
      <c r="AS121" s="84"/>
      <c r="AT121" s="84"/>
      <c r="AU121" s="84"/>
      <c r="AV121" s="84"/>
      <c r="AW121" s="84"/>
      <c r="AX121" s="84"/>
      <c r="AY121" s="84"/>
      <c r="AZ121" s="84"/>
      <c r="BA121" s="84"/>
      <c r="BB121" s="25"/>
      <c r="BC121" s="25"/>
      <c r="BD121" s="25"/>
      <c r="BE121" s="25"/>
      <c r="BF121" s="25"/>
      <c r="BG121" s="25"/>
      <c r="BH121" s="25"/>
      <c r="BI121" s="25"/>
      <c r="BJ121" s="25"/>
      <c r="BK121" s="25"/>
      <c r="BL121" s="25"/>
      <c r="BM121" s="25"/>
      <c r="BN121" s="25"/>
      <c r="BO121" s="25"/>
      <c r="BP121" s="25"/>
      <c r="BQ121" s="25"/>
      <c r="BR121" s="25"/>
      <c r="BS121" s="25"/>
      <c r="BT121" s="25"/>
      <c r="BU121" s="25"/>
      <c r="BV121" s="25"/>
      <c r="BW121" s="25"/>
      <c r="BX121" s="25"/>
      <c r="BY121" s="25"/>
      <c r="BZ121" s="25"/>
      <c r="CA121" s="25"/>
      <c r="CB121" s="25"/>
      <c r="CC121" s="25"/>
      <c r="CD121" s="25"/>
      <c r="CE121" s="25"/>
      <c r="CF121" s="25"/>
      <c r="CG121" s="25"/>
      <c r="CH121" s="25"/>
      <c r="CI121" s="25"/>
      <c r="CJ121" s="25"/>
      <c r="CK121" s="25"/>
      <c r="CL121" s="25"/>
      <c r="CM121" s="25"/>
      <c r="CN121" s="25"/>
      <c r="CO121" s="25"/>
      <c r="CP121" s="25"/>
      <c r="CQ121" s="25"/>
      <c r="CR121" s="25"/>
      <c r="CS121" s="25"/>
      <c r="CT121" s="25"/>
      <c r="CU121" s="25"/>
      <c r="CV121" s="25"/>
      <c r="CW121" s="25"/>
      <c r="CX121" s="25"/>
      <c r="CY121" s="25"/>
      <c r="CZ121" s="25"/>
      <c r="DA121" s="25"/>
      <c r="DB121" s="25"/>
      <c r="DC121" s="25"/>
      <c r="DD121" s="25"/>
      <c r="DE121" s="25"/>
      <c r="DF121" s="25"/>
      <c r="DG121" s="25"/>
      <c r="DH121" s="25"/>
      <c r="DI121" s="25"/>
    </row>
    <row r="122" spans="1:113" ht="15.75" x14ac:dyDescent="0.2">
      <c r="A122" s="84"/>
      <c r="B122" s="84"/>
      <c r="C122" s="84"/>
      <c r="D122" s="84"/>
      <c r="E122" s="84"/>
      <c r="F122" s="84"/>
      <c r="G122" s="84"/>
      <c r="H122" s="84"/>
      <c r="I122" s="84"/>
      <c r="J122" s="84"/>
      <c r="K122" s="84"/>
      <c r="L122" s="84"/>
      <c r="M122" s="84"/>
      <c r="N122" s="84"/>
      <c r="O122" s="84"/>
      <c r="P122" s="84"/>
      <c r="Q122" s="84"/>
      <c r="R122" s="84"/>
      <c r="S122" s="84"/>
      <c r="T122" s="84"/>
      <c r="U122" s="84"/>
      <c r="V122" s="84"/>
      <c r="W122" s="84"/>
      <c r="X122" s="84"/>
      <c r="Y122" s="84"/>
      <c r="Z122" s="84"/>
      <c r="AA122" s="84"/>
      <c r="AB122" s="84"/>
      <c r="AC122" s="84"/>
      <c r="AD122" s="84"/>
      <c r="AE122" s="84"/>
      <c r="AF122" s="84"/>
      <c r="AG122" s="84"/>
      <c r="AH122" s="84"/>
      <c r="AI122" s="84"/>
      <c r="AJ122" s="84"/>
      <c r="AK122" s="84"/>
      <c r="AL122" s="84"/>
      <c r="AM122" s="84"/>
      <c r="AN122" s="84"/>
      <c r="AO122" s="84"/>
      <c r="AP122" s="84"/>
      <c r="AQ122" s="84"/>
      <c r="AR122" s="84"/>
      <c r="AS122" s="84"/>
      <c r="AT122" s="84"/>
      <c r="AU122" s="84"/>
      <c r="AV122" s="84"/>
      <c r="AW122" s="84"/>
      <c r="AX122" s="84"/>
      <c r="AY122" s="84"/>
      <c r="AZ122" s="84"/>
      <c r="BA122" s="84"/>
      <c r="BB122" s="25"/>
      <c r="BC122" s="25"/>
      <c r="BD122" s="25"/>
      <c r="BE122" s="25"/>
      <c r="BF122" s="25"/>
      <c r="BG122" s="25"/>
      <c r="BH122" s="25"/>
      <c r="BI122" s="25"/>
      <c r="BJ122" s="25"/>
      <c r="BK122" s="25"/>
      <c r="BL122" s="25"/>
      <c r="BM122" s="25"/>
      <c r="BN122" s="25"/>
      <c r="BO122" s="25"/>
      <c r="BP122" s="25"/>
      <c r="BQ122" s="25"/>
      <c r="BR122" s="25"/>
      <c r="BS122" s="25"/>
      <c r="BT122" s="25"/>
      <c r="BU122" s="25"/>
      <c r="BV122" s="25"/>
      <c r="BW122" s="25"/>
      <c r="BX122" s="25"/>
      <c r="BY122" s="25"/>
      <c r="BZ122" s="25"/>
      <c r="CA122" s="25"/>
      <c r="CB122" s="25"/>
      <c r="CC122" s="25"/>
      <c r="CD122" s="25"/>
      <c r="CE122" s="25"/>
      <c r="CF122" s="25"/>
      <c r="CG122" s="25"/>
      <c r="CH122" s="25"/>
      <c r="CI122" s="25"/>
      <c r="CJ122" s="25"/>
      <c r="CK122" s="25"/>
      <c r="CL122" s="25"/>
      <c r="CM122" s="25"/>
      <c r="CN122" s="25"/>
      <c r="CO122" s="25"/>
      <c r="CP122" s="25"/>
      <c r="CQ122" s="25"/>
      <c r="CR122" s="25"/>
      <c r="CS122" s="25"/>
      <c r="CT122" s="25"/>
      <c r="CU122" s="25"/>
      <c r="CV122" s="25"/>
      <c r="CW122" s="25"/>
      <c r="CX122" s="25"/>
      <c r="CY122" s="25"/>
      <c r="CZ122" s="25"/>
      <c r="DA122" s="25"/>
      <c r="DB122" s="25"/>
      <c r="DC122" s="25"/>
      <c r="DD122" s="25"/>
      <c r="DE122" s="25"/>
      <c r="DF122" s="25"/>
      <c r="DG122" s="25"/>
      <c r="DH122" s="25"/>
      <c r="DI122" s="25"/>
    </row>
    <row r="123" spans="1:113" ht="15.75" x14ac:dyDescent="0.2">
      <c r="A123" s="84"/>
      <c r="B123" s="84"/>
      <c r="C123" s="84"/>
      <c r="D123" s="84"/>
      <c r="E123" s="84"/>
      <c r="F123" s="84"/>
      <c r="G123" s="84"/>
      <c r="H123" s="84"/>
      <c r="I123" s="84"/>
      <c r="J123" s="84"/>
      <c r="K123" s="84"/>
      <c r="L123" s="84"/>
      <c r="M123" s="84"/>
      <c r="N123" s="84"/>
      <c r="O123" s="84"/>
      <c r="P123" s="84"/>
      <c r="Q123" s="84"/>
      <c r="R123" s="84"/>
      <c r="S123" s="84"/>
      <c r="T123" s="84"/>
      <c r="U123" s="84"/>
      <c r="V123" s="84"/>
      <c r="W123" s="84"/>
      <c r="X123" s="84"/>
      <c r="Y123" s="84"/>
      <c r="Z123" s="84"/>
      <c r="AA123" s="84"/>
      <c r="AB123" s="84"/>
      <c r="AC123" s="84"/>
      <c r="AD123" s="84"/>
      <c r="AE123" s="84"/>
      <c r="AF123" s="84"/>
      <c r="AG123" s="84"/>
      <c r="AH123" s="84"/>
      <c r="AI123" s="84"/>
      <c r="AJ123" s="84"/>
      <c r="AK123" s="84"/>
      <c r="AL123" s="84"/>
      <c r="AM123" s="84"/>
      <c r="AN123" s="84"/>
      <c r="AO123" s="84"/>
      <c r="AP123" s="84"/>
      <c r="AQ123" s="84"/>
      <c r="AR123" s="84"/>
      <c r="AS123" s="84"/>
      <c r="AT123" s="84"/>
      <c r="AU123" s="84"/>
      <c r="AV123" s="84"/>
      <c r="AW123" s="84"/>
      <c r="AX123" s="84"/>
      <c r="AY123" s="84"/>
      <c r="AZ123" s="84"/>
      <c r="BA123" s="84"/>
      <c r="BB123" s="25"/>
      <c r="BC123" s="25"/>
      <c r="BD123" s="25"/>
      <c r="BE123" s="25"/>
      <c r="BF123" s="25"/>
      <c r="BG123" s="25"/>
      <c r="BH123" s="25"/>
      <c r="BI123" s="25"/>
      <c r="BJ123" s="25"/>
      <c r="BK123" s="25"/>
      <c r="BL123" s="25"/>
      <c r="BM123" s="25"/>
      <c r="BN123" s="25"/>
      <c r="BO123" s="25"/>
      <c r="BP123" s="25"/>
      <c r="BQ123" s="25"/>
      <c r="BR123" s="25"/>
      <c r="BS123" s="25"/>
      <c r="BT123" s="25"/>
      <c r="BU123" s="25"/>
      <c r="BV123" s="25"/>
      <c r="BW123" s="25"/>
      <c r="BX123" s="25"/>
      <c r="BY123" s="25"/>
      <c r="BZ123" s="25"/>
      <c r="CA123" s="25"/>
      <c r="CB123" s="25"/>
      <c r="CC123" s="25"/>
      <c r="CD123" s="25"/>
      <c r="CE123" s="25"/>
      <c r="CF123" s="25"/>
      <c r="CG123" s="25"/>
      <c r="CH123" s="25"/>
      <c r="CI123" s="25"/>
      <c r="CJ123" s="25"/>
      <c r="CK123" s="25"/>
      <c r="CL123" s="25"/>
      <c r="CM123" s="25"/>
      <c r="CN123" s="25"/>
      <c r="CO123" s="25"/>
      <c r="CP123" s="25"/>
      <c r="CQ123" s="25"/>
      <c r="CR123" s="25"/>
      <c r="CS123" s="25"/>
      <c r="CT123" s="25"/>
      <c r="CU123" s="25"/>
      <c r="CV123" s="25"/>
      <c r="CW123" s="25"/>
      <c r="CX123" s="25"/>
      <c r="CY123" s="25"/>
      <c r="CZ123" s="25"/>
      <c r="DA123" s="25"/>
      <c r="DB123" s="25"/>
      <c r="DC123" s="25"/>
      <c r="DD123" s="25"/>
      <c r="DE123" s="25"/>
      <c r="DF123" s="25"/>
      <c r="DG123" s="25"/>
      <c r="DH123" s="25"/>
      <c r="DI123" s="25"/>
    </row>
    <row r="124" spans="1:113" ht="15.75" x14ac:dyDescent="0.2">
      <c r="A124" s="84"/>
      <c r="B124" s="84"/>
      <c r="C124" s="84"/>
      <c r="D124" s="84"/>
      <c r="E124" s="84"/>
      <c r="F124" s="84"/>
      <c r="G124" s="84"/>
      <c r="H124" s="84"/>
      <c r="I124" s="84"/>
      <c r="J124" s="84"/>
      <c r="K124" s="84"/>
      <c r="L124" s="84"/>
      <c r="M124" s="84"/>
      <c r="N124" s="84"/>
      <c r="O124" s="84"/>
      <c r="P124" s="84"/>
      <c r="Q124" s="84"/>
      <c r="R124" s="84"/>
      <c r="S124" s="84"/>
      <c r="T124" s="84"/>
      <c r="U124" s="84"/>
      <c r="V124" s="84"/>
      <c r="W124" s="84"/>
      <c r="X124" s="84"/>
      <c r="Y124" s="84"/>
      <c r="Z124" s="84"/>
      <c r="AA124" s="84"/>
      <c r="AB124" s="84"/>
      <c r="AC124" s="84"/>
      <c r="AD124" s="84"/>
      <c r="AE124" s="84"/>
      <c r="AF124" s="84"/>
      <c r="AG124" s="84"/>
      <c r="AH124" s="84"/>
      <c r="AI124" s="84"/>
      <c r="AJ124" s="84"/>
      <c r="AK124" s="84"/>
      <c r="AL124" s="84"/>
      <c r="AM124" s="84"/>
      <c r="AN124" s="84"/>
      <c r="AO124" s="84"/>
      <c r="AP124" s="84"/>
      <c r="AQ124" s="84"/>
      <c r="AR124" s="84"/>
      <c r="AS124" s="84"/>
      <c r="AT124" s="84"/>
      <c r="AU124" s="84"/>
      <c r="AV124" s="84"/>
      <c r="AW124" s="84"/>
      <c r="AX124" s="84"/>
      <c r="AY124" s="84"/>
      <c r="AZ124" s="84"/>
      <c r="BA124" s="84"/>
      <c r="BB124" s="25"/>
      <c r="BC124" s="25"/>
      <c r="BD124" s="25"/>
      <c r="BE124" s="25"/>
      <c r="BF124" s="25"/>
      <c r="BG124" s="25"/>
      <c r="BH124" s="25"/>
      <c r="BI124" s="25"/>
      <c r="BJ124" s="25"/>
      <c r="BK124" s="25"/>
      <c r="BL124" s="25"/>
      <c r="BM124" s="25"/>
      <c r="BN124" s="25"/>
      <c r="BO124" s="25"/>
      <c r="BP124" s="25"/>
      <c r="BQ124" s="25"/>
      <c r="BR124" s="25"/>
      <c r="BS124" s="25"/>
      <c r="BT124" s="25"/>
      <c r="BU124" s="25"/>
      <c r="BV124" s="25"/>
      <c r="BW124" s="25"/>
      <c r="BX124" s="25"/>
      <c r="BY124" s="25"/>
      <c r="BZ124" s="25"/>
      <c r="CA124" s="25"/>
      <c r="CB124" s="25"/>
      <c r="CC124" s="25"/>
      <c r="CD124" s="25"/>
      <c r="CE124" s="25"/>
      <c r="CF124" s="25"/>
      <c r="CG124" s="25"/>
      <c r="CH124" s="25"/>
      <c r="CI124" s="25"/>
      <c r="CJ124" s="25"/>
      <c r="CK124" s="25"/>
      <c r="CL124" s="25"/>
      <c r="CM124" s="25"/>
      <c r="CN124" s="25"/>
      <c r="CO124" s="25"/>
      <c r="CP124" s="25"/>
      <c r="CQ124" s="25"/>
      <c r="CR124" s="25"/>
      <c r="CS124" s="25"/>
      <c r="CT124" s="25"/>
      <c r="CU124" s="25"/>
      <c r="CV124" s="25"/>
      <c r="CW124" s="25"/>
      <c r="CX124" s="25"/>
      <c r="CY124" s="25"/>
      <c r="CZ124" s="25"/>
      <c r="DA124" s="25"/>
      <c r="DB124" s="25"/>
      <c r="DC124" s="25"/>
      <c r="DD124" s="25"/>
      <c r="DE124" s="25"/>
      <c r="DF124" s="25"/>
      <c r="DG124" s="25"/>
      <c r="DH124" s="25"/>
      <c r="DI124" s="25"/>
    </row>
    <row r="125" spans="1:113" ht="15.75" x14ac:dyDescent="0.2">
      <c r="A125" s="84"/>
      <c r="B125" s="84"/>
      <c r="C125" s="84"/>
      <c r="D125" s="84"/>
      <c r="E125" s="84"/>
      <c r="F125" s="84"/>
      <c r="G125" s="84"/>
      <c r="H125" s="84"/>
      <c r="I125" s="84"/>
      <c r="J125" s="84"/>
      <c r="K125" s="84"/>
      <c r="L125" s="84"/>
      <c r="M125" s="84"/>
      <c r="N125" s="84"/>
      <c r="O125" s="84"/>
      <c r="P125" s="84"/>
      <c r="Q125" s="84"/>
      <c r="R125" s="84"/>
      <c r="S125" s="84"/>
      <c r="T125" s="84"/>
      <c r="U125" s="84"/>
      <c r="V125" s="84"/>
      <c r="W125" s="84"/>
      <c r="X125" s="84"/>
      <c r="Y125" s="84"/>
      <c r="Z125" s="84"/>
      <c r="AA125" s="84"/>
      <c r="AB125" s="84"/>
      <c r="AC125" s="84"/>
      <c r="AD125" s="84"/>
      <c r="AE125" s="84"/>
      <c r="AF125" s="84"/>
      <c r="AG125" s="84"/>
      <c r="AH125" s="84"/>
      <c r="AI125" s="84"/>
      <c r="AJ125" s="84"/>
      <c r="AK125" s="84"/>
      <c r="AL125" s="84"/>
      <c r="AM125" s="84"/>
      <c r="AN125" s="84"/>
      <c r="AO125" s="84"/>
      <c r="AP125" s="84"/>
      <c r="AQ125" s="84"/>
      <c r="AR125" s="84"/>
      <c r="AS125" s="84"/>
      <c r="AT125" s="84"/>
      <c r="AU125" s="84"/>
      <c r="AV125" s="84"/>
      <c r="AW125" s="84"/>
      <c r="AX125" s="84"/>
      <c r="AY125" s="84"/>
      <c r="AZ125" s="84"/>
      <c r="BA125" s="84"/>
      <c r="BB125" s="25"/>
      <c r="BC125" s="25"/>
      <c r="BD125" s="25"/>
      <c r="BE125" s="25"/>
      <c r="BF125" s="25"/>
      <c r="BG125" s="25"/>
      <c r="BH125" s="25"/>
      <c r="BI125" s="25"/>
      <c r="BJ125" s="25"/>
      <c r="BK125" s="25"/>
      <c r="BL125" s="25"/>
      <c r="BM125" s="25"/>
      <c r="BN125" s="25"/>
      <c r="BO125" s="25"/>
      <c r="BP125" s="25"/>
      <c r="BQ125" s="25"/>
      <c r="BR125" s="25"/>
      <c r="BS125" s="25"/>
      <c r="BT125" s="25"/>
      <c r="BU125" s="25"/>
      <c r="BV125" s="25"/>
      <c r="BW125" s="25"/>
      <c r="BX125" s="25"/>
      <c r="BY125" s="25"/>
      <c r="BZ125" s="25"/>
      <c r="CA125" s="25"/>
      <c r="CB125" s="25"/>
      <c r="CC125" s="25"/>
      <c r="CD125" s="25"/>
      <c r="CE125" s="25"/>
      <c r="CF125" s="25"/>
      <c r="CG125" s="25"/>
      <c r="CH125" s="25"/>
      <c r="CI125" s="25"/>
      <c r="CJ125" s="25"/>
      <c r="CK125" s="25"/>
      <c r="CL125" s="25"/>
      <c r="CM125" s="25"/>
      <c r="CN125" s="25"/>
      <c r="CO125" s="25"/>
      <c r="CP125" s="25"/>
      <c r="CQ125" s="25"/>
      <c r="CR125" s="25"/>
      <c r="CS125" s="25"/>
      <c r="CT125" s="25"/>
      <c r="CU125" s="25"/>
      <c r="CV125" s="25"/>
      <c r="CW125" s="25"/>
      <c r="CX125" s="25"/>
      <c r="CY125" s="25"/>
      <c r="CZ125" s="25"/>
      <c r="DA125" s="25"/>
      <c r="DB125" s="25"/>
      <c r="DC125" s="25"/>
      <c r="DD125" s="25"/>
      <c r="DE125" s="25"/>
      <c r="DF125" s="25"/>
      <c r="DG125" s="25"/>
      <c r="DH125" s="25"/>
      <c r="DI125" s="25"/>
    </row>
    <row r="126" spans="1:113" ht="15.75" x14ac:dyDescent="0.2">
      <c r="A126" s="84"/>
      <c r="B126" s="84"/>
      <c r="C126" s="84"/>
      <c r="D126" s="84"/>
      <c r="E126" s="84"/>
      <c r="F126" s="84"/>
      <c r="G126" s="84"/>
      <c r="H126" s="84"/>
      <c r="I126" s="84"/>
      <c r="J126" s="84"/>
      <c r="K126" s="84"/>
      <c r="L126" s="84"/>
      <c r="M126" s="84"/>
      <c r="N126" s="84"/>
      <c r="O126" s="84"/>
      <c r="P126" s="84"/>
      <c r="Q126" s="84"/>
      <c r="R126" s="84"/>
      <c r="S126" s="84"/>
      <c r="T126" s="84"/>
      <c r="U126" s="84"/>
      <c r="V126" s="84"/>
      <c r="W126" s="84"/>
      <c r="X126" s="84"/>
      <c r="Y126" s="84"/>
      <c r="Z126" s="84"/>
      <c r="AA126" s="84"/>
      <c r="AB126" s="84"/>
      <c r="AC126" s="84"/>
      <c r="AD126" s="84"/>
      <c r="AE126" s="84"/>
      <c r="AF126" s="84"/>
      <c r="AG126" s="84"/>
      <c r="AH126" s="84"/>
      <c r="AI126" s="84"/>
      <c r="AJ126" s="84"/>
      <c r="AK126" s="84"/>
      <c r="AL126" s="84"/>
      <c r="AM126" s="84"/>
      <c r="AN126" s="84"/>
      <c r="AO126" s="84"/>
      <c r="AP126" s="84"/>
      <c r="AQ126" s="84"/>
      <c r="AR126" s="84"/>
      <c r="AS126" s="84"/>
      <c r="AT126" s="84"/>
      <c r="AU126" s="84"/>
      <c r="AV126" s="84"/>
      <c r="AW126" s="84"/>
      <c r="AX126" s="84"/>
      <c r="AY126" s="84"/>
      <c r="AZ126" s="84"/>
      <c r="BA126" s="84"/>
      <c r="BB126" s="25"/>
      <c r="BC126" s="25"/>
      <c r="BD126" s="25"/>
      <c r="BE126" s="25"/>
      <c r="BF126" s="25"/>
      <c r="BG126" s="25"/>
      <c r="BH126" s="25"/>
      <c r="BI126" s="25"/>
      <c r="BJ126" s="25"/>
      <c r="BK126" s="25"/>
      <c r="BL126" s="25"/>
      <c r="BM126" s="25"/>
      <c r="BN126" s="25"/>
      <c r="BO126" s="25"/>
      <c r="BP126" s="25"/>
      <c r="BQ126" s="25"/>
      <c r="BR126" s="25"/>
      <c r="BS126" s="25"/>
      <c r="BT126" s="25"/>
      <c r="BU126" s="25"/>
      <c r="BV126" s="25"/>
      <c r="BW126" s="25"/>
      <c r="BX126" s="25"/>
      <c r="BY126" s="25"/>
      <c r="BZ126" s="25"/>
      <c r="CA126" s="25"/>
      <c r="CB126" s="25"/>
      <c r="CC126" s="25"/>
      <c r="CD126" s="25"/>
      <c r="CE126" s="25"/>
      <c r="CF126" s="25"/>
      <c r="CG126" s="25"/>
      <c r="CH126" s="25"/>
      <c r="CI126" s="25"/>
      <c r="CJ126" s="25"/>
      <c r="CK126" s="25"/>
      <c r="CL126" s="25"/>
      <c r="CM126" s="25"/>
      <c r="CN126" s="25"/>
      <c r="CO126" s="25"/>
      <c r="CP126" s="25"/>
      <c r="CQ126" s="25"/>
      <c r="CR126" s="25"/>
      <c r="CS126" s="25"/>
      <c r="CT126" s="25"/>
      <c r="CU126" s="25"/>
      <c r="CV126" s="25"/>
      <c r="CW126" s="25"/>
      <c r="CX126" s="25"/>
      <c r="CY126" s="25"/>
      <c r="CZ126" s="25"/>
      <c r="DA126" s="25"/>
      <c r="DB126" s="25"/>
      <c r="DC126" s="25"/>
      <c r="DD126" s="25"/>
      <c r="DE126" s="25"/>
      <c r="DF126" s="25"/>
      <c r="DG126" s="25"/>
      <c r="DH126" s="25"/>
      <c r="DI126" s="25"/>
    </row>
    <row r="127" spans="1:113" ht="15.75" x14ac:dyDescent="0.2">
      <c r="A127" s="84"/>
      <c r="B127" s="84"/>
      <c r="C127" s="84"/>
      <c r="D127" s="84"/>
      <c r="E127" s="84"/>
      <c r="F127" s="84"/>
      <c r="G127" s="84"/>
      <c r="H127" s="84"/>
      <c r="I127" s="84"/>
      <c r="J127" s="84"/>
      <c r="K127" s="84"/>
      <c r="L127" s="84"/>
      <c r="M127" s="84"/>
      <c r="N127" s="84"/>
      <c r="O127" s="84"/>
      <c r="P127" s="84"/>
      <c r="Q127" s="84"/>
      <c r="R127" s="84"/>
      <c r="S127" s="84"/>
      <c r="T127" s="84"/>
      <c r="U127" s="84"/>
      <c r="V127" s="84"/>
      <c r="W127" s="84"/>
      <c r="X127" s="84"/>
      <c r="Y127" s="84"/>
      <c r="Z127" s="84"/>
      <c r="AA127" s="84"/>
      <c r="AB127" s="84"/>
      <c r="AC127" s="84"/>
      <c r="AD127" s="84"/>
      <c r="AE127" s="84"/>
      <c r="AF127" s="84"/>
      <c r="AG127" s="84"/>
      <c r="AH127" s="84"/>
      <c r="AI127" s="84"/>
      <c r="AJ127" s="84"/>
      <c r="AK127" s="84"/>
      <c r="AL127" s="84"/>
      <c r="AM127" s="84"/>
      <c r="AN127" s="84"/>
      <c r="AO127" s="84"/>
      <c r="AP127" s="84"/>
      <c r="AQ127" s="84"/>
      <c r="AR127" s="84"/>
      <c r="AS127" s="84"/>
      <c r="AT127" s="84"/>
      <c r="AU127" s="84"/>
      <c r="AV127" s="84"/>
      <c r="AW127" s="84"/>
      <c r="AX127" s="84"/>
      <c r="AY127" s="84"/>
      <c r="AZ127" s="84"/>
      <c r="BA127" s="84"/>
      <c r="BB127" s="25"/>
      <c r="BC127" s="25"/>
      <c r="BD127" s="25"/>
      <c r="BE127" s="25"/>
      <c r="BF127" s="25"/>
      <c r="BG127" s="25"/>
      <c r="BH127" s="25"/>
      <c r="BI127" s="25"/>
      <c r="BJ127" s="25"/>
      <c r="BK127" s="25"/>
      <c r="BL127" s="25"/>
      <c r="BM127" s="25"/>
      <c r="BN127" s="25"/>
      <c r="BO127" s="25"/>
      <c r="BP127" s="25"/>
      <c r="BQ127" s="25"/>
      <c r="BR127" s="25"/>
      <c r="BS127" s="25"/>
      <c r="BT127" s="25"/>
      <c r="BU127" s="25"/>
      <c r="BV127" s="25"/>
      <c r="BW127" s="25"/>
      <c r="BX127" s="25"/>
      <c r="BY127" s="25"/>
      <c r="BZ127" s="25"/>
      <c r="CA127" s="25"/>
      <c r="CB127" s="25"/>
      <c r="CC127" s="25"/>
      <c r="CD127" s="25"/>
      <c r="CE127" s="25"/>
      <c r="CF127" s="25"/>
      <c r="CG127" s="25"/>
      <c r="CH127" s="25"/>
      <c r="CI127" s="25"/>
      <c r="CJ127" s="25"/>
      <c r="CK127" s="25"/>
      <c r="CL127" s="25"/>
      <c r="CM127" s="25"/>
      <c r="CN127" s="25"/>
      <c r="CO127" s="25"/>
      <c r="CP127" s="25"/>
      <c r="CQ127" s="25"/>
      <c r="CR127" s="25"/>
      <c r="CS127" s="25"/>
      <c r="CT127" s="25"/>
      <c r="CU127" s="25"/>
      <c r="CV127" s="25"/>
      <c r="CW127" s="25"/>
      <c r="CX127" s="25"/>
      <c r="CY127" s="25"/>
      <c r="CZ127" s="25"/>
      <c r="DA127" s="25"/>
      <c r="DB127" s="25"/>
      <c r="DC127" s="25"/>
      <c r="DD127" s="25"/>
      <c r="DE127" s="25"/>
      <c r="DF127" s="25"/>
      <c r="DG127" s="25"/>
      <c r="DH127" s="25"/>
      <c r="DI127" s="25"/>
    </row>
    <row r="128" spans="1:113" ht="15.75" x14ac:dyDescent="0.2">
      <c r="A128" s="84"/>
      <c r="B128" s="84"/>
      <c r="C128" s="84"/>
      <c r="D128" s="84"/>
      <c r="E128" s="84"/>
      <c r="F128" s="84"/>
      <c r="G128" s="84"/>
      <c r="H128" s="84"/>
      <c r="I128" s="84"/>
      <c r="J128" s="84"/>
      <c r="K128" s="84"/>
      <c r="L128" s="84"/>
      <c r="M128" s="84"/>
      <c r="N128" s="84"/>
      <c r="O128" s="84"/>
      <c r="P128" s="84"/>
      <c r="Q128" s="84"/>
      <c r="R128" s="84"/>
      <c r="S128" s="84"/>
      <c r="T128" s="84"/>
      <c r="U128" s="84"/>
      <c r="V128" s="84"/>
      <c r="W128" s="84"/>
      <c r="X128" s="84"/>
      <c r="Y128" s="84"/>
      <c r="Z128" s="84"/>
      <c r="AA128" s="84"/>
      <c r="AB128" s="84"/>
      <c r="AC128" s="84"/>
      <c r="AD128" s="84"/>
      <c r="AE128" s="84"/>
      <c r="AF128" s="84"/>
      <c r="AG128" s="84"/>
      <c r="AH128" s="84"/>
      <c r="AI128" s="84"/>
      <c r="AJ128" s="84"/>
      <c r="AK128" s="84"/>
      <c r="AL128" s="84"/>
      <c r="AM128" s="84"/>
      <c r="AN128" s="84"/>
      <c r="AO128" s="84"/>
      <c r="AP128" s="84"/>
      <c r="AQ128" s="84"/>
      <c r="AR128" s="84"/>
      <c r="AS128" s="84"/>
      <c r="AT128" s="84"/>
      <c r="AU128" s="84"/>
      <c r="AV128" s="84"/>
      <c r="AW128" s="84"/>
      <c r="AX128" s="84"/>
      <c r="AY128" s="84"/>
      <c r="AZ128" s="84"/>
      <c r="BA128" s="84"/>
      <c r="BB128" s="25"/>
      <c r="BC128" s="25"/>
      <c r="BD128" s="25"/>
      <c r="BE128" s="25"/>
      <c r="BF128" s="25"/>
      <c r="BG128" s="25"/>
      <c r="BH128" s="25"/>
      <c r="BI128" s="25"/>
      <c r="BJ128" s="25"/>
      <c r="BK128" s="25"/>
      <c r="BL128" s="25"/>
      <c r="BM128" s="25"/>
      <c r="BN128" s="25"/>
      <c r="BO128" s="25"/>
      <c r="BP128" s="25"/>
      <c r="BQ128" s="25"/>
      <c r="BR128" s="25"/>
      <c r="BS128" s="25"/>
      <c r="BT128" s="25"/>
      <c r="BU128" s="25"/>
      <c r="BV128" s="25"/>
      <c r="BW128" s="25"/>
      <c r="BX128" s="25"/>
      <c r="BY128" s="25"/>
      <c r="BZ128" s="25"/>
      <c r="CA128" s="25"/>
      <c r="CB128" s="25"/>
      <c r="CC128" s="25"/>
      <c r="CD128" s="25"/>
      <c r="CE128" s="25"/>
      <c r="CF128" s="25"/>
      <c r="CG128" s="25"/>
      <c r="CH128" s="25"/>
      <c r="CI128" s="25"/>
      <c r="CJ128" s="25"/>
      <c r="CK128" s="25"/>
      <c r="CL128" s="25"/>
      <c r="CM128" s="25"/>
      <c r="CN128" s="25"/>
      <c r="CO128" s="25"/>
      <c r="CP128" s="25"/>
      <c r="CQ128" s="25"/>
      <c r="CR128" s="25"/>
      <c r="CS128" s="25"/>
      <c r="CT128" s="25"/>
      <c r="CU128" s="25"/>
      <c r="CV128" s="25"/>
      <c r="CW128" s="25"/>
      <c r="CX128" s="25"/>
      <c r="CY128" s="25"/>
      <c r="CZ128" s="25"/>
      <c r="DA128" s="25"/>
      <c r="DB128" s="25"/>
      <c r="DC128" s="25"/>
      <c r="DD128" s="25"/>
      <c r="DE128" s="25"/>
      <c r="DF128" s="25"/>
      <c r="DG128" s="25"/>
      <c r="DH128" s="25"/>
      <c r="DI128" s="25"/>
    </row>
    <row r="129" spans="1:113" ht="15.75" x14ac:dyDescent="0.2">
      <c r="A129" s="84"/>
      <c r="B129" s="84"/>
      <c r="C129" s="84"/>
      <c r="D129" s="84"/>
      <c r="E129" s="84"/>
      <c r="F129" s="84"/>
      <c r="G129" s="84"/>
      <c r="H129" s="84"/>
      <c r="I129" s="84"/>
      <c r="J129" s="84"/>
      <c r="K129" s="84"/>
      <c r="L129" s="84"/>
      <c r="M129" s="84"/>
      <c r="N129" s="84"/>
      <c r="O129" s="84"/>
      <c r="P129" s="84"/>
      <c r="Q129" s="84"/>
      <c r="R129" s="84"/>
      <c r="S129" s="84"/>
      <c r="T129" s="84"/>
      <c r="U129" s="84"/>
      <c r="V129" s="84"/>
      <c r="W129" s="84"/>
      <c r="X129" s="84"/>
      <c r="Y129" s="84"/>
      <c r="Z129" s="84"/>
      <c r="AA129" s="84"/>
      <c r="AB129" s="84"/>
      <c r="AC129" s="84"/>
      <c r="AD129" s="84"/>
      <c r="AE129" s="84"/>
      <c r="AF129" s="84"/>
      <c r="AG129" s="84"/>
      <c r="AH129" s="84"/>
      <c r="AI129" s="84"/>
      <c r="AJ129" s="84"/>
      <c r="AK129" s="84"/>
      <c r="AL129" s="84"/>
      <c r="AM129" s="84"/>
      <c r="AN129" s="84"/>
      <c r="AO129" s="84"/>
      <c r="AP129" s="84"/>
      <c r="AQ129" s="84"/>
      <c r="AR129" s="84"/>
      <c r="AS129" s="84"/>
      <c r="AT129" s="84"/>
      <c r="AU129" s="84"/>
      <c r="AV129" s="84"/>
      <c r="AW129" s="84"/>
      <c r="AX129" s="84"/>
      <c r="AY129" s="84"/>
      <c r="AZ129" s="84"/>
      <c r="BA129" s="84"/>
      <c r="BB129" s="25"/>
      <c r="BC129" s="25"/>
      <c r="BD129" s="25"/>
      <c r="BE129" s="25"/>
      <c r="BF129" s="25"/>
      <c r="BG129" s="25"/>
      <c r="BH129" s="25"/>
      <c r="BI129" s="25"/>
      <c r="BJ129" s="25"/>
      <c r="BK129" s="25"/>
      <c r="BL129" s="25"/>
      <c r="BM129" s="25"/>
      <c r="BN129" s="25"/>
      <c r="BO129" s="25"/>
      <c r="BP129" s="25"/>
      <c r="BQ129" s="25"/>
      <c r="BR129" s="25"/>
      <c r="BS129" s="25"/>
      <c r="BT129" s="25"/>
      <c r="BU129" s="25"/>
      <c r="BV129" s="25"/>
      <c r="BW129" s="25"/>
      <c r="BX129" s="25"/>
      <c r="BY129" s="25"/>
      <c r="BZ129" s="25"/>
      <c r="CA129" s="25"/>
      <c r="CB129" s="25"/>
      <c r="CC129" s="25"/>
      <c r="CD129" s="25"/>
      <c r="CE129" s="25"/>
      <c r="CF129" s="25"/>
      <c r="CG129" s="25"/>
      <c r="CH129" s="25"/>
      <c r="CI129" s="25"/>
      <c r="CJ129" s="25"/>
      <c r="CK129" s="25"/>
      <c r="CL129" s="25"/>
      <c r="CM129" s="25"/>
      <c r="CN129" s="25"/>
      <c r="CO129" s="25"/>
      <c r="CP129" s="25"/>
      <c r="CQ129" s="25"/>
      <c r="CR129" s="25"/>
      <c r="CS129" s="25"/>
      <c r="CT129" s="25"/>
      <c r="CU129" s="25"/>
      <c r="CV129" s="25"/>
      <c r="CW129" s="25"/>
      <c r="CX129" s="25"/>
      <c r="CY129" s="25"/>
      <c r="CZ129" s="25"/>
      <c r="DA129" s="25"/>
      <c r="DB129" s="25"/>
      <c r="DC129" s="25"/>
      <c r="DD129" s="25"/>
      <c r="DE129" s="25"/>
      <c r="DF129" s="25"/>
      <c r="DG129" s="25"/>
      <c r="DH129" s="25"/>
      <c r="DI129" s="25"/>
    </row>
    <row r="130" spans="1:113" ht="15.75" x14ac:dyDescent="0.2">
      <c r="A130" s="84"/>
      <c r="B130" s="84"/>
      <c r="C130" s="84"/>
      <c r="D130" s="84"/>
      <c r="E130" s="84"/>
      <c r="F130" s="84"/>
      <c r="G130" s="84"/>
      <c r="H130" s="84"/>
      <c r="I130" s="84"/>
      <c r="J130" s="84"/>
      <c r="K130" s="84"/>
      <c r="L130" s="84"/>
      <c r="M130" s="84"/>
      <c r="N130" s="84"/>
      <c r="O130" s="84"/>
      <c r="P130" s="84"/>
      <c r="Q130" s="84"/>
      <c r="R130" s="84"/>
      <c r="S130" s="84"/>
      <c r="T130" s="84"/>
      <c r="U130" s="84"/>
      <c r="V130" s="84"/>
      <c r="W130" s="84"/>
      <c r="X130" s="84"/>
      <c r="Y130" s="84"/>
      <c r="Z130" s="84"/>
      <c r="AA130" s="84"/>
      <c r="AB130" s="84"/>
      <c r="AC130" s="84"/>
      <c r="AD130" s="84"/>
      <c r="AE130" s="84"/>
      <c r="AF130" s="84"/>
      <c r="AG130" s="84"/>
      <c r="AH130" s="84"/>
      <c r="AI130" s="84"/>
      <c r="AJ130" s="84"/>
      <c r="AK130" s="84"/>
      <c r="AL130" s="84"/>
      <c r="AM130" s="84"/>
      <c r="AN130" s="84"/>
      <c r="AO130" s="84"/>
      <c r="AP130" s="84"/>
      <c r="AQ130" s="84"/>
      <c r="AR130" s="84"/>
      <c r="AS130" s="84"/>
      <c r="AT130" s="84"/>
      <c r="AU130" s="84"/>
      <c r="AV130" s="84"/>
      <c r="AW130" s="84"/>
      <c r="AX130" s="84"/>
      <c r="AY130" s="84"/>
      <c r="AZ130" s="84"/>
      <c r="BA130" s="84"/>
      <c r="BB130" s="25"/>
      <c r="BC130" s="25"/>
      <c r="BD130" s="25"/>
      <c r="BE130" s="25"/>
      <c r="BF130" s="25"/>
      <c r="BG130" s="25"/>
      <c r="BH130" s="25"/>
      <c r="BI130" s="25"/>
      <c r="BJ130" s="25"/>
      <c r="BK130" s="25"/>
      <c r="BL130" s="25"/>
      <c r="BM130" s="25"/>
      <c r="BN130" s="25"/>
      <c r="BO130" s="25"/>
      <c r="BP130" s="25"/>
      <c r="BQ130" s="25"/>
      <c r="BR130" s="25"/>
      <c r="BS130" s="25"/>
      <c r="BT130" s="25"/>
      <c r="BU130" s="25"/>
      <c r="BV130" s="25"/>
      <c r="BW130" s="25"/>
      <c r="BX130" s="25"/>
      <c r="BY130" s="25"/>
      <c r="BZ130" s="25"/>
      <c r="CA130" s="25"/>
      <c r="CB130" s="25"/>
      <c r="CC130" s="25"/>
      <c r="CD130" s="25"/>
      <c r="CE130" s="25"/>
      <c r="CF130" s="25"/>
      <c r="CG130" s="25"/>
      <c r="CH130" s="25"/>
      <c r="CI130" s="25"/>
      <c r="CJ130" s="25"/>
      <c r="CK130" s="25"/>
      <c r="CL130" s="25"/>
      <c r="CM130" s="25"/>
      <c r="CN130" s="25"/>
      <c r="CO130" s="25"/>
      <c r="CP130" s="25"/>
      <c r="CQ130" s="25"/>
      <c r="CR130" s="25"/>
      <c r="CS130" s="25"/>
      <c r="CT130" s="25"/>
      <c r="CU130" s="25"/>
      <c r="CV130" s="25"/>
      <c r="CW130" s="25"/>
      <c r="CX130" s="25"/>
      <c r="CY130" s="25"/>
      <c r="CZ130" s="25"/>
      <c r="DA130" s="25"/>
      <c r="DB130" s="25"/>
      <c r="DC130" s="25"/>
      <c r="DD130" s="25"/>
      <c r="DE130" s="25"/>
      <c r="DF130" s="25"/>
      <c r="DG130" s="25"/>
      <c r="DH130" s="25"/>
      <c r="DI130" s="25"/>
    </row>
    <row r="131" spans="1:113" ht="15.75" x14ac:dyDescent="0.2">
      <c r="A131" s="84"/>
      <c r="B131" s="84"/>
      <c r="C131" s="84"/>
      <c r="D131" s="84"/>
      <c r="E131" s="84"/>
      <c r="F131" s="84"/>
      <c r="G131" s="84"/>
      <c r="H131" s="84"/>
      <c r="I131" s="84"/>
      <c r="J131" s="84"/>
      <c r="K131" s="84"/>
      <c r="L131" s="84"/>
      <c r="M131" s="84"/>
      <c r="N131" s="84"/>
      <c r="O131" s="84"/>
      <c r="P131" s="84"/>
      <c r="Q131" s="84"/>
      <c r="R131" s="84"/>
      <c r="S131" s="84"/>
      <c r="T131" s="84"/>
      <c r="U131" s="84"/>
      <c r="V131" s="84"/>
      <c r="W131" s="84"/>
      <c r="X131" s="84"/>
      <c r="Y131" s="84"/>
      <c r="Z131" s="84"/>
      <c r="AA131" s="84"/>
      <c r="AB131" s="84"/>
      <c r="AC131" s="84"/>
      <c r="AD131" s="84"/>
      <c r="AE131" s="84"/>
      <c r="AF131" s="84"/>
      <c r="AG131" s="84"/>
      <c r="AH131" s="84"/>
      <c r="AI131" s="84"/>
      <c r="AJ131" s="84"/>
      <c r="AK131" s="84"/>
      <c r="AL131" s="84"/>
      <c r="AM131" s="84"/>
      <c r="AN131" s="84"/>
      <c r="AO131" s="84"/>
      <c r="AP131" s="84"/>
      <c r="AQ131" s="84"/>
      <c r="AR131" s="84"/>
      <c r="AS131" s="84"/>
      <c r="AT131" s="84"/>
      <c r="AU131" s="84"/>
      <c r="AV131" s="84"/>
      <c r="AW131" s="84"/>
      <c r="AX131" s="84"/>
      <c r="AY131" s="84"/>
      <c r="AZ131" s="84"/>
      <c r="BA131" s="84"/>
      <c r="BB131" s="25"/>
      <c r="BC131" s="25"/>
      <c r="BD131" s="25"/>
      <c r="BE131" s="25"/>
      <c r="BF131" s="25"/>
      <c r="BG131" s="25"/>
      <c r="BH131" s="25"/>
      <c r="BI131" s="25"/>
      <c r="BJ131" s="25"/>
      <c r="BK131" s="25"/>
      <c r="BL131" s="25"/>
      <c r="BM131" s="25"/>
      <c r="BN131" s="25"/>
      <c r="BO131" s="25"/>
      <c r="BP131" s="25"/>
      <c r="BQ131" s="25"/>
      <c r="BR131" s="25"/>
      <c r="BS131" s="25"/>
      <c r="BT131" s="25"/>
      <c r="BU131" s="25"/>
      <c r="BV131" s="25"/>
      <c r="BW131" s="25"/>
      <c r="BX131" s="25"/>
      <c r="BY131" s="25"/>
      <c r="BZ131" s="25"/>
      <c r="CA131" s="25"/>
      <c r="CB131" s="25"/>
      <c r="CC131" s="25"/>
      <c r="CD131" s="25"/>
      <c r="CE131" s="25"/>
      <c r="CF131" s="25"/>
      <c r="CG131" s="25"/>
      <c r="CH131" s="25"/>
      <c r="CI131" s="25"/>
      <c r="CJ131" s="25"/>
      <c r="CK131" s="25"/>
      <c r="CL131" s="25"/>
      <c r="CM131" s="25"/>
      <c r="CN131" s="25"/>
      <c r="CO131" s="25"/>
      <c r="CP131" s="25"/>
      <c r="CQ131" s="25"/>
      <c r="CR131" s="25"/>
      <c r="CS131" s="25"/>
      <c r="CT131" s="25"/>
      <c r="CU131" s="25"/>
      <c r="CV131" s="25"/>
      <c r="CW131" s="25"/>
      <c r="CX131" s="25"/>
      <c r="CY131" s="25"/>
      <c r="CZ131" s="25"/>
      <c r="DA131" s="25"/>
      <c r="DB131" s="25"/>
      <c r="DC131" s="25"/>
      <c r="DD131" s="25"/>
      <c r="DE131" s="25"/>
      <c r="DF131" s="25"/>
      <c r="DG131" s="25"/>
      <c r="DH131" s="25"/>
      <c r="DI131" s="25"/>
    </row>
    <row r="132" spans="1:113" ht="15.75" x14ac:dyDescent="0.2">
      <c r="A132" s="84"/>
      <c r="B132" s="84"/>
      <c r="C132" s="84"/>
      <c r="D132" s="84"/>
      <c r="E132" s="84"/>
      <c r="F132" s="84"/>
      <c r="G132" s="84"/>
      <c r="H132" s="84"/>
      <c r="I132" s="84"/>
      <c r="J132" s="84"/>
      <c r="K132" s="84"/>
      <c r="L132" s="84"/>
      <c r="M132" s="84"/>
      <c r="N132" s="84"/>
      <c r="O132" s="84"/>
      <c r="P132" s="84"/>
      <c r="Q132" s="84"/>
      <c r="R132" s="84"/>
      <c r="S132" s="84"/>
      <c r="T132" s="84"/>
      <c r="U132" s="84"/>
      <c r="V132" s="84"/>
      <c r="W132" s="84"/>
      <c r="X132" s="84"/>
      <c r="Y132" s="84"/>
      <c r="Z132" s="84"/>
      <c r="AA132" s="84"/>
      <c r="AB132" s="84"/>
      <c r="AC132" s="84"/>
      <c r="AD132" s="84"/>
      <c r="AE132" s="84"/>
      <c r="AF132" s="84"/>
      <c r="AG132" s="84"/>
      <c r="AH132" s="84"/>
      <c r="AI132" s="84"/>
      <c r="AJ132" s="84"/>
      <c r="AK132" s="84"/>
      <c r="AL132" s="84"/>
      <c r="AM132" s="84"/>
      <c r="AN132" s="84"/>
      <c r="AO132" s="84"/>
      <c r="AP132" s="84"/>
      <c r="AQ132" s="84"/>
      <c r="AR132" s="84"/>
      <c r="AS132" s="84"/>
      <c r="AT132" s="84"/>
      <c r="AU132" s="84"/>
      <c r="AV132" s="84"/>
      <c r="AW132" s="84"/>
      <c r="AX132" s="84"/>
      <c r="AY132" s="84"/>
      <c r="AZ132" s="84"/>
      <c r="BA132" s="84"/>
      <c r="BB132" s="25"/>
      <c r="BC132" s="25"/>
      <c r="BD132" s="25"/>
      <c r="BE132" s="25"/>
      <c r="BF132" s="25"/>
      <c r="BG132" s="25"/>
      <c r="BH132" s="25"/>
      <c r="BI132" s="25"/>
      <c r="BJ132" s="25"/>
      <c r="BK132" s="25"/>
      <c r="BL132" s="25"/>
      <c r="BM132" s="25"/>
      <c r="BN132" s="25"/>
      <c r="BO132" s="25"/>
      <c r="BP132" s="25"/>
      <c r="BQ132" s="25"/>
      <c r="BR132" s="25"/>
      <c r="BS132" s="25"/>
      <c r="BT132" s="25"/>
      <c r="BU132" s="25"/>
      <c r="BV132" s="25"/>
      <c r="BW132" s="25"/>
      <c r="BX132" s="25"/>
      <c r="BY132" s="25"/>
      <c r="BZ132" s="25"/>
      <c r="CA132" s="25"/>
      <c r="CB132" s="25"/>
      <c r="CC132" s="25"/>
      <c r="CD132" s="25"/>
      <c r="CE132" s="25"/>
      <c r="CF132" s="25"/>
      <c r="CG132" s="25"/>
      <c r="CH132" s="25"/>
      <c r="CI132" s="25"/>
      <c r="CJ132" s="25"/>
      <c r="CK132" s="25"/>
      <c r="CL132" s="25"/>
      <c r="CM132" s="25"/>
      <c r="CN132" s="25"/>
      <c r="CO132" s="25"/>
      <c r="CP132" s="25"/>
      <c r="CQ132" s="25"/>
      <c r="CR132" s="25"/>
      <c r="CS132" s="25"/>
      <c r="CT132" s="25"/>
      <c r="CU132" s="25"/>
      <c r="CV132" s="25"/>
      <c r="CW132" s="25"/>
      <c r="CX132" s="25"/>
      <c r="CY132" s="25"/>
      <c r="CZ132" s="25"/>
      <c r="DA132" s="25"/>
      <c r="DB132" s="25"/>
      <c r="DC132" s="25"/>
      <c r="DD132" s="25"/>
      <c r="DE132" s="25"/>
      <c r="DF132" s="25"/>
      <c r="DG132" s="25"/>
      <c r="DH132" s="25"/>
      <c r="DI132" s="25"/>
    </row>
    <row r="133" spans="1:113" ht="15.75" x14ac:dyDescent="0.2">
      <c r="A133" s="84"/>
      <c r="B133" s="84"/>
      <c r="C133" s="84"/>
      <c r="D133" s="84"/>
      <c r="E133" s="84"/>
      <c r="F133" s="84"/>
      <c r="G133" s="84"/>
      <c r="H133" s="84"/>
      <c r="I133" s="84"/>
      <c r="J133" s="84"/>
      <c r="K133" s="84"/>
      <c r="L133" s="84"/>
      <c r="M133" s="84"/>
      <c r="N133" s="84"/>
      <c r="O133" s="84"/>
      <c r="P133" s="84"/>
      <c r="Q133" s="84"/>
      <c r="R133" s="84"/>
      <c r="S133" s="84"/>
      <c r="T133" s="84"/>
      <c r="U133" s="84"/>
      <c r="V133" s="84"/>
      <c r="W133" s="84"/>
      <c r="X133" s="84"/>
      <c r="Y133" s="84"/>
      <c r="Z133" s="84"/>
      <c r="AA133" s="84"/>
      <c r="AB133" s="84"/>
      <c r="AC133" s="84"/>
      <c r="AD133" s="84"/>
      <c r="AE133" s="84"/>
      <c r="AF133" s="84"/>
      <c r="AG133" s="84"/>
      <c r="AH133" s="84"/>
      <c r="AI133" s="84"/>
      <c r="AJ133" s="84"/>
      <c r="AK133" s="84"/>
      <c r="AL133" s="84"/>
      <c r="AM133" s="84"/>
      <c r="AN133" s="84"/>
      <c r="AO133" s="84"/>
      <c r="AP133" s="84"/>
      <c r="AQ133" s="84"/>
      <c r="AR133" s="84"/>
      <c r="AS133" s="84"/>
      <c r="AT133" s="84"/>
      <c r="AU133" s="84"/>
      <c r="AV133" s="84"/>
      <c r="AW133" s="84"/>
      <c r="AX133" s="84"/>
      <c r="AY133" s="84"/>
      <c r="AZ133" s="84"/>
      <c r="BA133" s="84"/>
      <c r="BB133" s="25"/>
      <c r="BC133" s="25"/>
      <c r="BD133" s="25"/>
      <c r="BE133" s="25"/>
      <c r="BF133" s="25"/>
      <c r="BG133" s="25"/>
      <c r="BH133" s="25"/>
      <c r="BI133" s="25"/>
      <c r="BJ133" s="25"/>
      <c r="BK133" s="25"/>
      <c r="BL133" s="25"/>
      <c r="BM133" s="25"/>
      <c r="BN133" s="25"/>
      <c r="BO133" s="25"/>
      <c r="BP133" s="25"/>
      <c r="BQ133" s="25"/>
      <c r="BR133" s="25"/>
      <c r="BS133" s="25"/>
      <c r="BT133" s="25"/>
      <c r="BU133" s="25"/>
      <c r="BV133" s="25"/>
      <c r="BW133" s="25"/>
      <c r="BX133" s="25"/>
      <c r="BY133" s="25"/>
      <c r="BZ133" s="25"/>
      <c r="CA133" s="25"/>
      <c r="CB133" s="25"/>
      <c r="CC133" s="25"/>
      <c r="CD133" s="25"/>
      <c r="CE133" s="25"/>
      <c r="CF133" s="25"/>
      <c r="CG133" s="25"/>
      <c r="CH133" s="25"/>
      <c r="CI133" s="25"/>
      <c r="CJ133" s="25"/>
      <c r="CK133" s="25"/>
      <c r="CL133" s="25"/>
      <c r="CM133" s="25"/>
      <c r="CN133" s="25"/>
      <c r="CO133" s="25"/>
      <c r="CP133" s="25"/>
      <c r="CQ133" s="25"/>
      <c r="CR133" s="25"/>
      <c r="CS133" s="25"/>
      <c r="CT133" s="25"/>
      <c r="CU133" s="25"/>
      <c r="CV133" s="25"/>
      <c r="CW133" s="25"/>
      <c r="CX133" s="25"/>
      <c r="CY133" s="25"/>
      <c r="CZ133" s="25"/>
      <c r="DA133" s="25"/>
      <c r="DB133" s="25"/>
      <c r="DC133" s="25"/>
      <c r="DD133" s="25"/>
      <c r="DE133" s="25"/>
      <c r="DF133" s="25"/>
      <c r="DG133" s="25"/>
      <c r="DH133" s="25"/>
      <c r="DI133" s="25"/>
    </row>
    <row r="134" spans="1:113" ht="15.75" x14ac:dyDescent="0.2">
      <c r="A134" s="84"/>
      <c r="B134" s="84"/>
      <c r="C134" s="84"/>
      <c r="D134" s="84"/>
      <c r="E134" s="84"/>
      <c r="F134" s="84"/>
      <c r="G134" s="84"/>
      <c r="H134" s="84"/>
      <c r="I134" s="84"/>
      <c r="J134" s="84"/>
      <c r="K134" s="84"/>
      <c r="L134" s="84"/>
      <c r="M134" s="84"/>
      <c r="N134" s="84"/>
      <c r="O134" s="84"/>
      <c r="P134" s="84"/>
      <c r="Q134" s="84"/>
      <c r="R134" s="84"/>
      <c r="S134" s="84"/>
      <c r="T134" s="84"/>
      <c r="U134" s="84"/>
      <c r="V134" s="84"/>
      <c r="W134" s="84"/>
      <c r="X134" s="84"/>
      <c r="Y134" s="84"/>
      <c r="Z134" s="84"/>
      <c r="AA134" s="84"/>
      <c r="AB134" s="84"/>
      <c r="AC134" s="84"/>
      <c r="AD134" s="84"/>
      <c r="AE134" s="84"/>
      <c r="AF134" s="84"/>
      <c r="AG134" s="84"/>
      <c r="AH134" s="84"/>
      <c r="AI134" s="84"/>
      <c r="AJ134" s="84"/>
      <c r="AK134" s="84"/>
      <c r="AL134" s="84"/>
      <c r="AM134" s="84"/>
      <c r="AN134" s="84"/>
      <c r="AO134" s="84"/>
      <c r="AP134" s="84"/>
      <c r="AQ134" s="84"/>
      <c r="AR134" s="84"/>
      <c r="AS134" s="84"/>
      <c r="AT134" s="84"/>
      <c r="AU134" s="84"/>
      <c r="AV134" s="84"/>
      <c r="AW134" s="84"/>
      <c r="AX134" s="84"/>
      <c r="AY134" s="84"/>
      <c r="AZ134" s="84"/>
      <c r="BA134" s="84"/>
      <c r="BB134" s="25"/>
      <c r="BC134" s="25"/>
      <c r="BD134" s="25"/>
      <c r="BE134" s="25"/>
      <c r="BF134" s="25"/>
      <c r="BG134" s="25"/>
      <c r="BH134" s="25"/>
      <c r="BI134" s="25"/>
      <c r="BJ134" s="25"/>
      <c r="BK134" s="25"/>
      <c r="BL134" s="25"/>
      <c r="BM134" s="25"/>
      <c r="BN134" s="25"/>
      <c r="BO134" s="25"/>
      <c r="BP134" s="25"/>
      <c r="BQ134" s="25"/>
      <c r="BR134" s="25"/>
      <c r="BS134" s="25"/>
      <c r="BT134" s="25"/>
      <c r="BU134" s="25"/>
      <c r="BV134" s="25"/>
      <c r="BW134" s="25"/>
      <c r="BX134" s="25"/>
      <c r="BY134" s="25"/>
      <c r="BZ134" s="25"/>
      <c r="CA134" s="25"/>
      <c r="CB134" s="25"/>
      <c r="CC134" s="25"/>
      <c r="CD134" s="25"/>
      <c r="CE134" s="25"/>
      <c r="CF134" s="25"/>
      <c r="CG134" s="25"/>
      <c r="CH134" s="25"/>
      <c r="CI134" s="25"/>
      <c r="CJ134" s="25"/>
      <c r="CK134" s="25"/>
      <c r="CL134" s="25"/>
      <c r="CM134" s="25"/>
      <c r="CN134" s="25"/>
      <c r="CO134" s="25"/>
      <c r="CP134" s="25"/>
      <c r="CQ134" s="25"/>
      <c r="CR134" s="25"/>
      <c r="CS134" s="25"/>
      <c r="CT134" s="25"/>
      <c r="CU134" s="25"/>
      <c r="CV134" s="25"/>
      <c r="CW134" s="25"/>
      <c r="CX134" s="25"/>
      <c r="CY134" s="25"/>
      <c r="CZ134" s="25"/>
      <c r="DA134" s="25"/>
      <c r="DB134" s="25"/>
      <c r="DC134" s="25"/>
      <c r="DD134" s="25"/>
      <c r="DE134" s="25"/>
      <c r="DF134" s="25"/>
      <c r="DG134" s="25"/>
      <c r="DH134" s="25"/>
      <c r="DI134" s="25"/>
    </row>
    <row r="135" spans="1:113" ht="15.75" x14ac:dyDescent="0.2">
      <c r="A135" s="84"/>
      <c r="B135" s="84"/>
      <c r="C135" s="84"/>
      <c r="D135" s="84"/>
      <c r="E135" s="84"/>
      <c r="F135" s="84"/>
      <c r="G135" s="84"/>
      <c r="H135" s="84"/>
      <c r="I135" s="84"/>
      <c r="J135" s="84"/>
      <c r="K135" s="84"/>
      <c r="L135" s="84"/>
      <c r="M135" s="84"/>
      <c r="N135" s="84"/>
      <c r="O135" s="84"/>
      <c r="P135" s="84"/>
      <c r="Q135" s="84"/>
      <c r="R135" s="84"/>
      <c r="S135" s="84"/>
      <c r="T135" s="84"/>
      <c r="U135" s="84"/>
      <c r="V135" s="84"/>
      <c r="W135" s="84"/>
      <c r="X135" s="84"/>
      <c r="Y135" s="84"/>
      <c r="Z135" s="84"/>
      <c r="AA135" s="84"/>
      <c r="AB135" s="84"/>
      <c r="AC135" s="84"/>
      <c r="AD135" s="84"/>
      <c r="AE135" s="84"/>
      <c r="AF135" s="84"/>
      <c r="AG135" s="84"/>
      <c r="AH135" s="84"/>
      <c r="AI135" s="84"/>
      <c r="AJ135" s="84"/>
      <c r="AK135" s="84"/>
      <c r="AL135" s="84"/>
      <c r="AM135" s="84"/>
      <c r="AN135" s="84"/>
      <c r="AO135" s="84"/>
      <c r="AP135" s="84"/>
      <c r="AQ135" s="84"/>
      <c r="AR135" s="84"/>
      <c r="AS135" s="84"/>
      <c r="AT135" s="84"/>
      <c r="AU135" s="84"/>
      <c r="AV135" s="84"/>
      <c r="AW135" s="84"/>
      <c r="AX135" s="84"/>
      <c r="AY135" s="84"/>
      <c r="AZ135" s="84"/>
      <c r="BA135" s="84"/>
      <c r="BB135" s="25"/>
      <c r="BC135" s="25"/>
      <c r="BD135" s="25"/>
      <c r="BE135" s="25"/>
      <c r="BF135" s="25"/>
      <c r="BG135" s="25"/>
      <c r="BH135" s="25"/>
      <c r="BI135" s="25"/>
      <c r="BJ135" s="25"/>
      <c r="BK135" s="25"/>
      <c r="BL135" s="25"/>
      <c r="BM135" s="25"/>
      <c r="BN135" s="25"/>
      <c r="BO135" s="25"/>
      <c r="BP135" s="25"/>
      <c r="BQ135" s="25"/>
      <c r="BR135" s="25"/>
      <c r="BS135" s="25"/>
      <c r="BT135" s="25"/>
      <c r="BU135" s="25"/>
      <c r="BV135" s="25"/>
      <c r="BW135" s="25"/>
      <c r="BX135" s="25"/>
      <c r="BY135" s="25"/>
      <c r="BZ135" s="25"/>
      <c r="CA135" s="25"/>
      <c r="CB135" s="25"/>
      <c r="CC135" s="25"/>
      <c r="CD135" s="25"/>
      <c r="CE135" s="25"/>
      <c r="CF135" s="25"/>
      <c r="CG135" s="25"/>
      <c r="CH135" s="25"/>
      <c r="CI135" s="25"/>
      <c r="CJ135" s="25"/>
      <c r="CK135" s="25"/>
      <c r="CL135" s="25"/>
      <c r="CM135" s="25"/>
      <c r="CN135" s="25"/>
      <c r="CO135" s="25"/>
      <c r="CP135" s="25"/>
      <c r="CQ135" s="25"/>
      <c r="CR135" s="25"/>
      <c r="CS135" s="25"/>
      <c r="CT135" s="25"/>
      <c r="CU135" s="25"/>
      <c r="CV135" s="25"/>
      <c r="CW135" s="25"/>
      <c r="CX135" s="25"/>
      <c r="CY135" s="25"/>
      <c r="CZ135" s="25"/>
      <c r="DA135" s="25"/>
      <c r="DB135" s="25"/>
      <c r="DC135" s="25"/>
      <c r="DD135" s="25"/>
      <c r="DE135" s="25"/>
      <c r="DF135" s="25"/>
      <c r="DG135" s="25"/>
      <c r="DH135" s="25"/>
      <c r="DI135" s="25"/>
    </row>
    <row r="136" spans="1:113" ht="15.75" x14ac:dyDescent="0.2">
      <c r="A136" s="84"/>
      <c r="B136" s="84"/>
      <c r="C136" s="84"/>
      <c r="D136" s="84"/>
      <c r="E136" s="84"/>
      <c r="F136" s="84"/>
      <c r="G136" s="84"/>
      <c r="H136" s="84"/>
      <c r="I136" s="84"/>
      <c r="J136" s="84"/>
      <c r="K136" s="84"/>
      <c r="L136" s="84"/>
      <c r="M136" s="84"/>
      <c r="N136" s="84"/>
      <c r="O136" s="84"/>
      <c r="P136" s="84"/>
      <c r="Q136" s="84"/>
      <c r="R136" s="84"/>
      <c r="S136" s="84"/>
      <c r="T136" s="84"/>
      <c r="U136" s="84"/>
      <c r="V136" s="84"/>
      <c r="W136" s="84"/>
      <c r="X136" s="84"/>
      <c r="Y136" s="84"/>
      <c r="Z136" s="84"/>
      <c r="AA136" s="84"/>
      <c r="AB136" s="84"/>
      <c r="AC136" s="84"/>
      <c r="AD136" s="84"/>
      <c r="AE136" s="84"/>
      <c r="AF136" s="84"/>
      <c r="AG136" s="84"/>
      <c r="AH136" s="84"/>
      <c r="AI136" s="84"/>
      <c r="AJ136" s="84"/>
      <c r="AK136" s="84"/>
      <c r="AL136" s="84"/>
      <c r="AM136" s="84"/>
      <c r="AN136" s="84"/>
      <c r="AO136" s="84"/>
      <c r="AP136" s="84"/>
      <c r="AQ136" s="84"/>
      <c r="AR136" s="84"/>
      <c r="AS136" s="84"/>
      <c r="AT136" s="84"/>
      <c r="AU136" s="84"/>
      <c r="AV136" s="84"/>
      <c r="AW136" s="84"/>
      <c r="AX136" s="84"/>
      <c r="AY136" s="84"/>
      <c r="AZ136" s="84"/>
      <c r="BA136" s="84"/>
      <c r="BB136" s="25"/>
      <c r="BC136" s="25"/>
      <c r="BD136" s="25"/>
      <c r="BE136" s="25"/>
      <c r="BF136" s="25"/>
      <c r="BG136" s="25"/>
      <c r="BH136" s="25"/>
      <c r="BI136" s="25"/>
      <c r="BJ136" s="25"/>
      <c r="BK136" s="25"/>
      <c r="BL136" s="25"/>
      <c r="BM136" s="25"/>
      <c r="BN136" s="25"/>
      <c r="BO136" s="25"/>
      <c r="BP136" s="25"/>
      <c r="BQ136" s="25"/>
      <c r="BR136" s="25"/>
      <c r="BS136" s="25"/>
      <c r="BT136" s="25"/>
      <c r="BU136" s="25"/>
      <c r="BV136" s="25"/>
      <c r="BW136" s="25"/>
      <c r="BX136" s="25"/>
      <c r="BY136" s="25"/>
      <c r="BZ136" s="25"/>
      <c r="CA136" s="25"/>
      <c r="CB136" s="25"/>
      <c r="CC136" s="25"/>
      <c r="CD136" s="25"/>
      <c r="CE136" s="25"/>
      <c r="CF136" s="25"/>
      <c r="CG136" s="25"/>
      <c r="CH136" s="25"/>
      <c r="CI136" s="25"/>
      <c r="CJ136" s="25"/>
      <c r="CK136" s="25"/>
      <c r="CL136" s="25"/>
      <c r="CM136" s="25"/>
      <c r="CN136" s="25"/>
      <c r="CO136" s="25"/>
      <c r="CP136" s="25"/>
      <c r="CQ136" s="25"/>
      <c r="CR136" s="25"/>
      <c r="CS136" s="25"/>
      <c r="CT136" s="25"/>
      <c r="CU136" s="25"/>
      <c r="CV136" s="25"/>
      <c r="CW136" s="25"/>
      <c r="CX136" s="25"/>
      <c r="CY136" s="25"/>
      <c r="CZ136" s="25"/>
      <c r="DA136" s="25"/>
      <c r="DB136" s="25"/>
      <c r="DC136" s="25"/>
      <c r="DD136" s="25"/>
      <c r="DE136" s="25"/>
      <c r="DF136" s="25"/>
      <c r="DG136" s="25"/>
      <c r="DH136" s="25"/>
      <c r="DI136" s="25"/>
    </row>
    <row r="137" spans="1:113" ht="15.75" x14ac:dyDescent="0.2">
      <c r="A137" s="84"/>
      <c r="B137" s="84"/>
      <c r="C137" s="84"/>
      <c r="D137" s="84"/>
      <c r="E137" s="84"/>
      <c r="F137" s="84"/>
      <c r="G137" s="84"/>
      <c r="H137" s="84"/>
      <c r="I137" s="84"/>
      <c r="J137" s="84"/>
      <c r="K137" s="84"/>
      <c r="L137" s="84"/>
      <c r="M137" s="84"/>
      <c r="N137" s="84"/>
      <c r="O137" s="84"/>
      <c r="P137" s="84"/>
      <c r="Q137" s="84"/>
      <c r="R137" s="84"/>
      <c r="S137" s="84"/>
      <c r="T137" s="84"/>
      <c r="U137" s="84"/>
      <c r="V137" s="84"/>
      <c r="W137" s="84"/>
      <c r="X137" s="84"/>
      <c r="Y137" s="84"/>
      <c r="Z137" s="84"/>
      <c r="AA137" s="84"/>
      <c r="AB137" s="84"/>
      <c r="AC137" s="84"/>
      <c r="AD137" s="84"/>
      <c r="AE137" s="84"/>
      <c r="AF137" s="84"/>
      <c r="AG137" s="84"/>
      <c r="AH137" s="84"/>
      <c r="AI137" s="84"/>
      <c r="AJ137" s="84"/>
      <c r="AK137" s="84"/>
      <c r="AL137" s="84"/>
      <c r="AM137" s="84"/>
      <c r="AN137" s="84"/>
      <c r="AO137" s="84"/>
      <c r="AP137" s="84"/>
      <c r="AQ137" s="84"/>
      <c r="AR137" s="84"/>
      <c r="AS137" s="84"/>
      <c r="AT137" s="84"/>
      <c r="AU137" s="84"/>
      <c r="AV137" s="84"/>
      <c r="AW137" s="84"/>
      <c r="AX137" s="84"/>
      <c r="AY137" s="84"/>
      <c r="AZ137" s="84"/>
      <c r="BA137" s="84"/>
      <c r="BB137" s="25"/>
      <c r="BC137" s="25"/>
      <c r="BD137" s="25"/>
      <c r="BE137" s="25"/>
      <c r="BF137" s="25"/>
      <c r="BG137" s="25"/>
      <c r="BH137" s="25"/>
      <c r="BI137" s="25"/>
      <c r="BJ137" s="25"/>
      <c r="BK137" s="25"/>
      <c r="BL137" s="25"/>
      <c r="BM137" s="25"/>
      <c r="BN137" s="25"/>
      <c r="BO137" s="25"/>
      <c r="BP137" s="25"/>
      <c r="BQ137" s="25"/>
      <c r="BR137" s="25"/>
      <c r="BS137" s="25"/>
      <c r="BT137" s="25"/>
      <c r="BU137" s="25"/>
      <c r="BV137" s="25"/>
      <c r="BW137" s="25"/>
      <c r="BX137" s="25"/>
      <c r="BY137" s="25"/>
      <c r="BZ137" s="25"/>
      <c r="CA137" s="25"/>
      <c r="CB137" s="25"/>
      <c r="CC137" s="25"/>
      <c r="CD137" s="25"/>
      <c r="CE137" s="25"/>
      <c r="CF137" s="25"/>
      <c r="CG137" s="25"/>
      <c r="CH137" s="25"/>
      <c r="CI137" s="25"/>
      <c r="CJ137" s="25"/>
      <c r="CK137" s="25"/>
      <c r="CL137" s="25"/>
      <c r="CM137" s="25"/>
      <c r="CN137" s="25"/>
      <c r="CO137" s="25"/>
      <c r="CP137" s="25"/>
      <c r="CQ137" s="25"/>
      <c r="CR137" s="25"/>
      <c r="CS137" s="25"/>
      <c r="CT137" s="25"/>
      <c r="CU137" s="25"/>
      <c r="CV137" s="25"/>
      <c r="CW137" s="25"/>
      <c r="CX137" s="25"/>
      <c r="CY137" s="25"/>
      <c r="CZ137" s="25"/>
      <c r="DA137" s="25"/>
      <c r="DB137" s="25"/>
      <c r="DC137" s="25"/>
      <c r="DD137" s="25"/>
      <c r="DE137" s="25"/>
      <c r="DF137" s="25"/>
      <c r="DG137" s="25"/>
      <c r="DH137" s="25"/>
      <c r="DI137" s="25"/>
    </row>
    <row r="138" spans="1:113" ht="15.75" x14ac:dyDescent="0.2">
      <c r="A138" s="84"/>
      <c r="B138" s="84"/>
      <c r="C138" s="84"/>
      <c r="D138" s="84"/>
      <c r="E138" s="84"/>
      <c r="F138" s="84"/>
      <c r="G138" s="84"/>
      <c r="H138" s="84"/>
      <c r="I138" s="84"/>
      <c r="J138" s="84"/>
      <c r="K138" s="84"/>
      <c r="L138" s="84"/>
      <c r="M138" s="84"/>
      <c r="N138" s="84"/>
      <c r="O138" s="84"/>
      <c r="P138" s="84"/>
      <c r="Q138" s="84"/>
      <c r="R138" s="84"/>
      <c r="S138" s="84"/>
      <c r="T138" s="84"/>
      <c r="U138" s="84"/>
      <c r="V138" s="84"/>
      <c r="W138" s="84"/>
      <c r="X138" s="84"/>
      <c r="Y138" s="84"/>
      <c r="Z138" s="84"/>
      <c r="AA138" s="84"/>
      <c r="AB138" s="84"/>
      <c r="AC138" s="84"/>
      <c r="AD138" s="84"/>
      <c r="AE138" s="84"/>
      <c r="AF138" s="84"/>
      <c r="AG138" s="84"/>
      <c r="AH138" s="84"/>
      <c r="AI138" s="84"/>
      <c r="AJ138" s="84"/>
      <c r="AK138" s="84"/>
      <c r="AL138" s="84"/>
      <c r="AM138" s="84"/>
      <c r="AN138" s="84"/>
      <c r="AO138" s="84"/>
      <c r="AP138" s="84"/>
      <c r="AQ138" s="84"/>
      <c r="AR138" s="84"/>
      <c r="AS138" s="84"/>
      <c r="AT138" s="84"/>
      <c r="AU138" s="84"/>
      <c r="AV138" s="84"/>
      <c r="AW138" s="84"/>
      <c r="AX138" s="84"/>
      <c r="AY138" s="84"/>
      <c r="AZ138" s="84"/>
      <c r="BA138" s="84"/>
      <c r="BB138" s="25"/>
      <c r="BC138" s="25"/>
      <c r="BD138" s="25"/>
      <c r="BE138" s="25"/>
      <c r="BF138" s="25"/>
      <c r="BG138" s="25"/>
      <c r="BH138" s="25"/>
      <c r="BI138" s="25"/>
      <c r="BJ138" s="25"/>
      <c r="BK138" s="25"/>
      <c r="BL138" s="25"/>
      <c r="BM138" s="25"/>
      <c r="BN138" s="25"/>
      <c r="BO138" s="25"/>
      <c r="BP138" s="25"/>
      <c r="BQ138" s="25"/>
      <c r="BR138" s="25"/>
      <c r="BS138" s="25"/>
      <c r="BT138" s="25"/>
      <c r="BU138" s="25"/>
      <c r="BV138" s="25"/>
      <c r="BW138" s="25"/>
      <c r="BX138" s="25"/>
      <c r="BY138" s="25"/>
      <c r="BZ138" s="25"/>
      <c r="CA138" s="25"/>
      <c r="CB138" s="25"/>
      <c r="CC138" s="25"/>
      <c r="CD138" s="25"/>
      <c r="CE138" s="25"/>
      <c r="CF138" s="25"/>
      <c r="CG138" s="25"/>
      <c r="CH138" s="25"/>
      <c r="CI138" s="25"/>
      <c r="CJ138" s="25"/>
      <c r="CK138" s="25"/>
      <c r="CL138" s="25"/>
      <c r="CM138" s="25"/>
      <c r="CN138" s="25"/>
      <c r="CO138" s="25"/>
      <c r="CP138" s="25"/>
      <c r="CQ138" s="25"/>
      <c r="CR138" s="25"/>
      <c r="CS138" s="25"/>
      <c r="CT138" s="25"/>
      <c r="CU138" s="25"/>
      <c r="CV138" s="25"/>
      <c r="CW138" s="25"/>
      <c r="CX138" s="25"/>
      <c r="CY138" s="25"/>
      <c r="CZ138" s="25"/>
      <c r="DA138" s="25"/>
      <c r="DB138" s="25"/>
      <c r="DC138" s="25"/>
      <c r="DD138" s="25"/>
      <c r="DE138" s="25"/>
      <c r="DF138" s="25"/>
      <c r="DG138" s="25"/>
      <c r="DH138" s="25"/>
      <c r="DI138" s="25"/>
    </row>
    <row r="139" spans="1:113" ht="15.75" x14ac:dyDescent="0.2">
      <c r="A139" s="84"/>
      <c r="B139" s="84"/>
      <c r="C139" s="84"/>
      <c r="D139" s="84"/>
      <c r="E139" s="84"/>
      <c r="F139" s="84"/>
      <c r="G139" s="84"/>
      <c r="H139" s="84"/>
      <c r="I139" s="84"/>
      <c r="J139" s="84"/>
      <c r="K139" s="84"/>
      <c r="L139" s="84"/>
      <c r="M139" s="84"/>
      <c r="N139" s="84"/>
      <c r="O139" s="84"/>
      <c r="P139" s="84"/>
      <c r="Q139" s="84"/>
      <c r="R139" s="84"/>
      <c r="S139" s="84"/>
      <c r="T139" s="84"/>
      <c r="U139" s="84"/>
      <c r="V139" s="84"/>
      <c r="W139" s="84"/>
      <c r="X139" s="84"/>
      <c r="Y139" s="84"/>
      <c r="Z139" s="84"/>
      <c r="AA139" s="84"/>
      <c r="AB139" s="84"/>
      <c r="AC139" s="84"/>
      <c r="AD139" s="84"/>
      <c r="AE139" s="84"/>
      <c r="AF139" s="84"/>
      <c r="AG139" s="84"/>
      <c r="AH139" s="84"/>
      <c r="AI139" s="84"/>
      <c r="AJ139" s="84"/>
      <c r="AK139" s="84"/>
      <c r="AL139" s="84"/>
      <c r="AM139" s="84"/>
      <c r="AN139" s="84"/>
      <c r="AO139" s="84"/>
      <c r="AP139" s="84"/>
      <c r="AQ139" s="84"/>
      <c r="AR139" s="84"/>
      <c r="AS139" s="84"/>
      <c r="AT139" s="84"/>
      <c r="AU139" s="84"/>
      <c r="AV139" s="84"/>
      <c r="AW139" s="84"/>
      <c r="AX139" s="84"/>
      <c r="AY139" s="84"/>
      <c r="AZ139" s="84"/>
      <c r="BA139" s="84"/>
      <c r="BB139" s="25"/>
      <c r="BC139" s="25"/>
      <c r="BD139" s="25"/>
      <c r="BE139" s="25"/>
      <c r="BF139" s="25"/>
      <c r="BG139" s="25"/>
      <c r="BH139" s="25"/>
      <c r="BI139" s="25"/>
      <c r="BJ139" s="25"/>
      <c r="BK139" s="25"/>
      <c r="BL139" s="25"/>
      <c r="BM139" s="25"/>
      <c r="BN139" s="25"/>
      <c r="BO139" s="25"/>
      <c r="BP139" s="25"/>
      <c r="BQ139" s="25"/>
      <c r="BR139" s="25"/>
      <c r="BS139" s="25"/>
      <c r="BT139" s="25"/>
      <c r="BU139" s="25"/>
      <c r="BV139" s="25"/>
      <c r="BW139" s="25"/>
      <c r="BX139" s="25"/>
      <c r="BY139" s="25"/>
      <c r="BZ139" s="25"/>
      <c r="CA139" s="25"/>
      <c r="CB139" s="25"/>
      <c r="CC139" s="25"/>
      <c r="CD139" s="25"/>
      <c r="CE139" s="25"/>
      <c r="CF139" s="25"/>
      <c r="CG139" s="25"/>
      <c r="CH139" s="25"/>
      <c r="CI139" s="25"/>
      <c r="CJ139" s="25"/>
      <c r="CK139" s="25"/>
      <c r="CL139" s="25"/>
      <c r="CM139" s="25"/>
      <c r="CN139" s="25"/>
      <c r="CO139" s="25"/>
      <c r="CP139" s="25"/>
      <c r="CQ139" s="25"/>
      <c r="CR139" s="25"/>
      <c r="CS139" s="25"/>
      <c r="CT139" s="25"/>
      <c r="CU139" s="25"/>
      <c r="CV139" s="25"/>
      <c r="CW139" s="25"/>
      <c r="CX139" s="25"/>
      <c r="CY139" s="25"/>
      <c r="CZ139" s="25"/>
      <c r="DA139" s="25"/>
      <c r="DB139" s="25"/>
      <c r="DC139" s="25"/>
      <c r="DD139" s="25"/>
      <c r="DE139" s="25"/>
      <c r="DF139" s="25"/>
      <c r="DG139" s="25"/>
      <c r="DH139" s="25"/>
      <c r="DI139" s="25"/>
    </row>
    <row r="140" spans="1:113" ht="15.75" x14ac:dyDescent="0.2">
      <c r="A140" s="84"/>
      <c r="B140" s="84"/>
      <c r="C140" s="84"/>
      <c r="D140" s="84"/>
      <c r="E140" s="84"/>
      <c r="F140" s="84"/>
      <c r="G140" s="84"/>
      <c r="H140" s="84"/>
      <c r="I140" s="84"/>
      <c r="J140" s="84"/>
      <c r="K140" s="84"/>
      <c r="L140" s="84"/>
      <c r="M140" s="84"/>
      <c r="N140" s="84"/>
      <c r="O140" s="84"/>
      <c r="P140" s="84"/>
      <c r="Q140" s="84"/>
      <c r="R140" s="84"/>
      <c r="S140" s="84"/>
      <c r="T140" s="84"/>
      <c r="U140" s="84"/>
      <c r="V140" s="84"/>
      <c r="W140" s="84"/>
      <c r="X140" s="84"/>
      <c r="Y140" s="84"/>
      <c r="Z140" s="84"/>
      <c r="AA140" s="84"/>
      <c r="AB140" s="84"/>
      <c r="AC140" s="84"/>
      <c r="AD140" s="84"/>
      <c r="AE140" s="84"/>
      <c r="AF140" s="84"/>
      <c r="AG140" s="84"/>
      <c r="AH140" s="84"/>
      <c r="AI140" s="84"/>
      <c r="AJ140" s="84"/>
      <c r="AK140" s="84"/>
      <c r="AL140" s="84"/>
      <c r="AM140" s="84"/>
      <c r="AN140" s="84"/>
      <c r="AO140" s="84"/>
      <c r="AP140" s="84"/>
      <c r="AQ140" s="84"/>
      <c r="AR140" s="84"/>
      <c r="AS140" s="84"/>
      <c r="AT140" s="84"/>
      <c r="AU140" s="84"/>
      <c r="AV140" s="84"/>
      <c r="AW140" s="84"/>
      <c r="AX140" s="84"/>
      <c r="AY140" s="84"/>
      <c r="AZ140" s="84"/>
      <c r="BA140" s="84"/>
      <c r="BB140" s="25"/>
      <c r="BC140" s="25"/>
      <c r="BD140" s="25"/>
      <c r="BE140" s="25"/>
      <c r="BF140" s="25"/>
      <c r="BG140" s="25"/>
      <c r="BH140" s="25"/>
      <c r="BI140" s="25"/>
      <c r="BJ140" s="25"/>
      <c r="BK140" s="25"/>
      <c r="BL140" s="25"/>
      <c r="BM140" s="25"/>
      <c r="BN140" s="25"/>
      <c r="BO140" s="25"/>
      <c r="BP140" s="25"/>
      <c r="BQ140" s="25"/>
      <c r="BR140" s="25"/>
      <c r="BS140" s="25"/>
      <c r="BT140" s="25"/>
      <c r="BU140" s="25"/>
      <c r="BV140" s="25"/>
      <c r="BW140" s="25"/>
      <c r="BX140" s="25"/>
      <c r="BY140" s="25"/>
      <c r="BZ140" s="25"/>
      <c r="CA140" s="25"/>
      <c r="CB140" s="25"/>
      <c r="CC140" s="25"/>
      <c r="CD140" s="25"/>
      <c r="CE140" s="25"/>
      <c r="CF140" s="25"/>
      <c r="CG140" s="25"/>
      <c r="CH140" s="25"/>
      <c r="CI140" s="25"/>
      <c r="CJ140" s="25"/>
      <c r="CK140" s="25"/>
      <c r="CL140" s="25"/>
      <c r="CM140" s="25"/>
      <c r="CN140" s="25"/>
      <c r="CO140" s="25"/>
      <c r="CP140" s="25"/>
      <c r="CQ140" s="25"/>
      <c r="CR140" s="25"/>
      <c r="CS140" s="25"/>
      <c r="CT140" s="25"/>
      <c r="CU140" s="25"/>
      <c r="CV140" s="25"/>
      <c r="CW140" s="25"/>
      <c r="CX140" s="25"/>
      <c r="CY140" s="25"/>
      <c r="CZ140" s="25"/>
      <c r="DA140" s="25"/>
      <c r="DB140" s="25"/>
      <c r="DC140" s="25"/>
      <c r="DD140" s="25"/>
      <c r="DE140" s="25"/>
      <c r="DF140" s="25"/>
      <c r="DG140" s="25"/>
      <c r="DH140" s="25"/>
      <c r="DI140" s="25"/>
    </row>
    <row r="141" spans="1:113" ht="15.75" x14ac:dyDescent="0.2">
      <c r="A141" s="84"/>
      <c r="B141" s="84"/>
      <c r="C141" s="84"/>
      <c r="D141" s="84"/>
      <c r="E141" s="84"/>
      <c r="F141" s="84"/>
      <c r="G141" s="84"/>
      <c r="H141" s="84"/>
      <c r="I141" s="84"/>
      <c r="J141" s="84"/>
      <c r="K141" s="84"/>
      <c r="L141" s="84"/>
      <c r="M141" s="84"/>
      <c r="N141" s="84"/>
      <c r="O141" s="84"/>
      <c r="P141" s="84"/>
      <c r="Q141" s="84"/>
      <c r="R141" s="84"/>
      <c r="S141" s="84"/>
      <c r="T141" s="84"/>
      <c r="U141" s="84"/>
      <c r="V141" s="84"/>
      <c r="W141" s="84"/>
      <c r="X141" s="84"/>
      <c r="Y141" s="84"/>
      <c r="Z141" s="84"/>
      <c r="AA141" s="84"/>
      <c r="AB141" s="84"/>
      <c r="AC141" s="84"/>
      <c r="AD141" s="84"/>
      <c r="AE141" s="84"/>
      <c r="AF141" s="84"/>
      <c r="AG141" s="84"/>
      <c r="AH141" s="84"/>
      <c r="AI141" s="84"/>
      <c r="AJ141" s="84"/>
      <c r="AK141" s="84"/>
      <c r="AL141" s="84"/>
      <c r="AM141" s="84"/>
      <c r="AN141" s="84"/>
      <c r="AO141" s="84"/>
      <c r="AP141" s="84"/>
      <c r="AQ141" s="84"/>
      <c r="AR141" s="84"/>
      <c r="AS141" s="84"/>
      <c r="AT141" s="84"/>
      <c r="AU141" s="84"/>
      <c r="AV141" s="84"/>
      <c r="AW141" s="84"/>
      <c r="AX141" s="84"/>
      <c r="AY141" s="84"/>
      <c r="AZ141" s="84"/>
      <c r="BA141" s="84"/>
      <c r="BB141" s="25"/>
      <c r="BC141" s="25"/>
      <c r="BD141" s="25"/>
      <c r="BE141" s="25"/>
      <c r="BF141" s="25"/>
      <c r="BG141" s="25"/>
      <c r="BH141" s="25"/>
      <c r="BI141" s="25"/>
      <c r="BJ141" s="25"/>
      <c r="BK141" s="25"/>
      <c r="BL141" s="25"/>
      <c r="BM141" s="25"/>
      <c r="BN141" s="25"/>
      <c r="BO141" s="25"/>
      <c r="BP141" s="25"/>
      <c r="BQ141" s="25"/>
      <c r="BR141" s="25"/>
      <c r="BS141" s="25"/>
      <c r="BT141" s="25"/>
      <c r="BU141" s="25"/>
      <c r="BV141" s="25"/>
      <c r="BW141" s="25"/>
      <c r="BX141" s="25"/>
      <c r="BY141" s="25"/>
      <c r="BZ141" s="25"/>
      <c r="CA141" s="25"/>
      <c r="CB141" s="25"/>
      <c r="CC141" s="25"/>
      <c r="CD141" s="25"/>
      <c r="CE141" s="25"/>
      <c r="CF141" s="25"/>
      <c r="CG141" s="25"/>
      <c r="CH141" s="25"/>
      <c r="CI141" s="25"/>
      <c r="CJ141" s="25"/>
      <c r="CK141" s="25"/>
      <c r="CL141" s="25"/>
      <c r="CM141" s="25"/>
      <c r="CN141" s="25"/>
      <c r="CO141" s="25"/>
      <c r="CP141" s="25"/>
      <c r="CQ141" s="25"/>
      <c r="CR141" s="25"/>
      <c r="CS141" s="25"/>
      <c r="CT141" s="25"/>
      <c r="CU141" s="25"/>
      <c r="CV141" s="25"/>
      <c r="CW141" s="25"/>
      <c r="CX141" s="25"/>
      <c r="CY141" s="25"/>
      <c r="CZ141" s="25"/>
      <c r="DA141" s="25"/>
      <c r="DB141" s="25"/>
      <c r="DC141" s="25"/>
      <c r="DD141" s="25"/>
      <c r="DE141" s="25"/>
      <c r="DF141" s="25"/>
      <c r="DG141" s="25"/>
      <c r="DH141" s="25"/>
      <c r="DI141" s="25"/>
    </row>
    <row r="142" spans="1:113" ht="15.75" x14ac:dyDescent="0.2">
      <c r="A142" s="84"/>
      <c r="B142" s="84"/>
      <c r="C142" s="84"/>
      <c r="D142" s="84"/>
      <c r="E142" s="84"/>
      <c r="F142" s="84"/>
      <c r="G142" s="84"/>
      <c r="H142" s="84"/>
      <c r="I142" s="84"/>
      <c r="J142" s="84"/>
      <c r="K142" s="84"/>
      <c r="L142" s="84"/>
      <c r="M142" s="84"/>
      <c r="N142" s="84"/>
      <c r="O142" s="84"/>
      <c r="P142" s="84"/>
      <c r="Q142" s="84"/>
      <c r="R142" s="84"/>
      <c r="S142" s="84"/>
      <c r="T142" s="84"/>
      <c r="U142" s="84"/>
      <c r="V142" s="84"/>
      <c r="W142" s="84"/>
      <c r="X142" s="84"/>
      <c r="Y142" s="84"/>
      <c r="Z142" s="84"/>
      <c r="AA142" s="84"/>
      <c r="AB142" s="84"/>
      <c r="AC142" s="84"/>
      <c r="AD142" s="84"/>
      <c r="AE142" s="84"/>
      <c r="AF142" s="84"/>
      <c r="AG142" s="84"/>
      <c r="AH142" s="84"/>
      <c r="AI142" s="84"/>
      <c r="AJ142" s="84"/>
      <c r="AK142" s="84"/>
      <c r="AL142" s="84"/>
      <c r="AM142" s="84"/>
      <c r="AN142" s="84"/>
      <c r="AO142" s="84"/>
      <c r="AP142" s="84"/>
      <c r="AQ142" s="84"/>
      <c r="AR142" s="84"/>
      <c r="AS142" s="84"/>
      <c r="AT142" s="84"/>
      <c r="AU142" s="84"/>
      <c r="AV142" s="84"/>
      <c r="AW142" s="84"/>
      <c r="AX142" s="84"/>
      <c r="AY142" s="84"/>
      <c r="AZ142" s="84"/>
      <c r="BA142" s="84"/>
      <c r="BB142" s="25"/>
      <c r="BC142" s="25"/>
      <c r="BD142" s="25"/>
      <c r="BE142" s="25"/>
      <c r="BF142" s="25"/>
      <c r="BG142" s="25"/>
      <c r="BH142" s="25"/>
      <c r="BI142" s="25"/>
      <c r="BJ142" s="25"/>
      <c r="BK142" s="25"/>
      <c r="BL142" s="25"/>
      <c r="BM142" s="25"/>
      <c r="BN142" s="25"/>
      <c r="BO142" s="25"/>
      <c r="BP142" s="25"/>
      <c r="BQ142" s="25"/>
      <c r="BR142" s="25"/>
      <c r="BS142" s="25"/>
      <c r="BT142" s="25"/>
      <c r="BU142" s="25"/>
      <c r="BV142" s="25"/>
      <c r="BW142" s="25"/>
      <c r="BX142" s="25"/>
      <c r="BY142" s="25"/>
      <c r="BZ142" s="25"/>
      <c r="CA142" s="25"/>
      <c r="CB142" s="25"/>
      <c r="CC142" s="25"/>
      <c r="CD142" s="25"/>
      <c r="CE142" s="25"/>
      <c r="CF142" s="25"/>
      <c r="CG142" s="25"/>
      <c r="CH142" s="25"/>
      <c r="CI142" s="25"/>
      <c r="CJ142" s="25"/>
      <c r="CK142" s="25"/>
      <c r="CL142" s="25"/>
      <c r="CM142" s="25"/>
      <c r="CN142" s="25"/>
      <c r="CO142" s="25"/>
      <c r="CP142" s="25"/>
      <c r="CQ142" s="25"/>
      <c r="CR142" s="25"/>
      <c r="CS142" s="25"/>
      <c r="CT142" s="25"/>
      <c r="CU142" s="25"/>
      <c r="CV142" s="25"/>
      <c r="CW142" s="25"/>
      <c r="CX142" s="25"/>
      <c r="CY142" s="25"/>
      <c r="CZ142" s="25"/>
      <c r="DA142" s="25"/>
      <c r="DB142" s="25"/>
      <c r="DC142" s="25"/>
      <c r="DD142" s="25"/>
      <c r="DE142" s="25"/>
      <c r="DF142" s="25"/>
      <c r="DG142" s="25"/>
      <c r="DH142" s="25"/>
      <c r="DI142" s="25"/>
    </row>
    <row r="143" spans="1:113" ht="15.75" x14ac:dyDescent="0.2">
      <c r="A143" s="84"/>
      <c r="B143" s="84"/>
      <c r="C143" s="84"/>
      <c r="D143" s="84"/>
      <c r="E143" s="84"/>
      <c r="F143" s="84"/>
      <c r="G143" s="84"/>
      <c r="H143" s="84"/>
      <c r="I143" s="84"/>
      <c r="J143" s="84"/>
      <c r="K143" s="84"/>
      <c r="L143" s="84"/>
      <c r="M143" s="84"/>
      <c r="N143" s="84"/>
      <c r="O143" s="84"/>
      <c r="P143" s="84"/>
      <c r="Q143" s="84"/>
      <c r="R143" s="84"/>
      <c r="S143" s="84"/>
      <c r="T143" s="84"/>
      <c r="U143" s="84"/>
      <c r="V143" s="84"/>
      <c r="W143" s="84"/>
      <c r="X143" s="84"/>
      <c r="Y143" s="84"/>
      <c r="Z143" s="84"/>
      <c r="AA143" s="84"/>
      <c r="AB143" s="84"/>
      <c r="AC143" s="84"/>
      <c r="AD143" s="84"/>
      <c r="AE143" s="84"/>
      <c r="AF143" s="84"/>
      <c r="AG143" s="84"/>
      <c r="AH143" s="84"/>
      <c r="AI143" s="84"/>
      <c r="AJ143" s="84"/>
      <c r="AK143" s="84"/>
      <c r="AL143" s="84"/>
      <c r="AM143" s="84"/>
      <c r="AN143" s="84"/>
      <c r="AO143" s="84"/>
      <c r="AP143" s="84"/>
      <c r="AQ143" s="84"/>
      <c r="AR143" s="84"/>
      <c r="AS143" s="84"/>
      <c r="AT143" s="84"/>
      <c r="AU143" s="84"/>
      <c r="AV143" s="84"/>
      <c r="AW143" s="84"/>
      <c r="AX143" s="84"/>
      <c r="AY143" s="84"/>
      <c r="AZ143" s="84"/>
      <c r="BA143" s="84"/>
      <c r="BB143" s="25"/>
      <c r="BC143" s="25"/>
      <c r="BD143" s="25"/>
      <c r="BE143" s="25"/>
      <c r="BF143" s="25"/>
      <c r="BG143" s="25"/>
      <c r="BH143" s="25"/>
      <c r="BI143" s="25"/>
      <c r="BJ143" s="25"/>
      <c r="BK143" s="25"/>
      <c r="BL143" s="25"/>
      <c r="BM143" s="25"/>
      <c r="BN143" s="25"/>
      <c r="BO143" s="25"/>
      <c r="BP143" s="25"/>
      <c r="BQ143" s="25"/>
      <c r="BR143" s="25"/>
      <c r="BS143" s="25"/>
      <c r="BT143" s="25"/>
      <c r="BU143" s="25"/>
      <c r="BV143" s="25"/>
      <c r="BW143" s="25"/>
      <c r="BX143" s="25"/>
      <c r="BY143" s="25"/>
      <c r="BZ143" s="25"/>
      <c r="CA143" s="25"/>
      <c r="CB143" s="25"/>
      <c r="CC143" s="25"/>
      <c r="CD143" s="25"/>
      <c r="CE143" s="25"/>
      <c r="CF143" s="25"/>
      <c r="CG143" s="25"/>
      <c r="CH143" s="25"/>
      <c r="CI143" s="25"/>
      <c r="CJ143" s="25"/>
      <c r="CK143" s="25"/>
      <c r="CL143" s="25"/>
      <c r="CM143" s="25"/>
      <c r="CN143" s="25"/>
      <c r="CO143" s="25"/>
      <c r="CP143" s="25"/>
      <c r="CQ143" s="25"/>
      <c r="CR143" s="25"/>
      <c r="CS143" s="25"/>
      <c r="CT143" s="25"/>
      <c r="CU143" s="25"/>
      <c r="CV143" s="25"/>
      <c r="CW143" s="25"/>
      <c r="CX143" s="25"/>
      <c r="CY143" s="25"/>
      <c r="CZ143" s="25"/>
      <c r="DA143" s="25"/>
      <c r="DB143" s="25"/>
      <c r="DC143" s="25"/>
      <c r="DD143" s="25"/>
      <c r="DE143" s="25"/>
      <c r="DF143" s="25"/>
      <c r="DG143" s="25"/>
      <c r="DH143" s="25"/>
      <c r="DI143" s="25"/>
    </row>
    <row r="144" spans="1:113" ht="15.75" x14ac:dyDescent="0.2">
      <c r="A144" s="84"/>
      <c r="B144" s="84"/>
      <c r="C144" s="84"/>
      <c r="D144" s="84"/>
      <c r="E144" s="84"/>
      <c r="F144" s="84"/>
      <c r="G144" s="84"/>
      <c r="H144" s="84"/>
      <c r="I144" s="84"/>
      <c r="J144" s="84"/>
      <c r="K144" s="84"/>
      <c r="L144" s="84"/>
      <c r="M144" s="84"/>
      <c r="N144" s="84"/>
      <c r="O144" s="84"/>
      <c r="P144" s="84"/>
      <c r="Q144" s="84"/>
      <c r="R144" s="84"/>
      <c r="S144" s="84"/>
      <c r="T144" s="84"/>
      <c r="U144" s="84"/>
      <c r="V144" s="84"/>
      <c r="W144" s="84"/>
      <c r="X144" s="84"/>
      <c r="Y144" s="84"/>
      <c r="Z144" s="84"/>
      <c r="AA144" s="84"/>
      <c r="AB144" s="84"/>
      <c r="AC144" s="84"/>
      <c r="AD144" s="84"/>
      <c r="AE144" s="84"/>
      <c r="AF144" s="84"/>
      <c r="AG144" s="84"/>
      <c r="AH144" s="84"/>
      <c r="AI144" s="84"/>
      <c r="AJ144" s="84"/>
      <c r="AK144" s="84"/>
      <c r="AL144" s="84"/>
      <c r="AM144" s="84"/>
      <c r="AN144" s="84"/>
      <c r="AO144" s="84"/>
      <c r="AP144" s="84"/>
      <c r="AQ144" s="84"/>
      <c r="AR144" s="84"/>
      <c r="AS144" s="84"/>
      <c r="AT144" s="84"/>
      <c r="AU144" s="84"/>
      <c r="AV144" s="84"/>
      <c r="AW144" s="84"/>
      <c r="AX144" s="84"/>
      <c r="AY144" s="84"/>
      <c r="AZ144" s="84"/>
      <c r="BA144" s="84"/>
      <c r="BB144" s="25"/>
      <c r="BC144" s="25"/>
      <c r="BD144" s="25"/>
      <c r="BE144" s="25"/>
      <c r="BF144" s="25"/>
      <c r="BG144" s="25"/>
      <c r="BH144" s="25"/>
      <c r="BI144" s="25"/>
      <c r="BJ144" s="25"/>
      <c r="BK144" s="25"/>
      <c r="BL144" s="25"/>
      <c r="BM144" s="25"/>
      <c r="BN144" s="25"/>
      <c r="BO144" s="25"/>
      <c r="BP144" s="25"/>
      <c r="BQ144" s="25"/>
      <c r="BR144" s="25"/>
      <c r="BS144" s="25"/>
      <c r="BT144" s="25"/>
      <c r="BU144" s="25"/>
      <c r="BV144" s="25"/>
      <c r="BW144" s="25"/>
      <c r="BX144" s="25"/>
      <c r="BY144" s="25"/>
      <c r="BZ144" s="25"/>
      <c r="CA144" s="25"/>
      <c r="CB144" s="25"/>
      <c r="CC144" s="25"/>
      <c r="CD144" s="25"/>
      <c r="CE144" s="25"/>
      <c r="CF144" s="25"/>
      <c r="CG144" s="25"/>
      <c r="CH144" s="25"/>
      <c r="CI144" s="25"/>
      <c r="CJ144" s="25"/>
      <c r="CK144" s="25"/>
      <c r="CL144" s="25"/>
      <c r="CM144" s="25"/>
      <c r="CN144" s="25"/>
      <c r="CO144" s="25"/>
      <c r="CP144" s="25"/>
      <c r="CQ144" s="25"/>
      <c r="CR144" s="25"/>
      <c r="CS144" s="25"/>
      <c r="CT144" s="25"/>
      <c r="CU144" s="25"/>
      <c r="CV144" s="25"/>
      <c r="CW144" s="25"/>
      <c r="CX144" s="25"/>
      <c r="CY144" s="25"/>
      <c r="CZ144" s="25"/>
      <c r="DA144" s="25"/>
      <c r="DB144" s="25"/>
      <c r="DC144" s="25"/>
      <c r="DD144" s="25"/>
      <c r="DE144" s="25"/>
      <c r="DF144" s="25"/>
      <c r="DG144" s="25"/>
      <c r="DH144" s="25"/>
      <c r="DI144" s="25"/>
    </row>
    <row r="145" spans="1:113" ht="15.75" x14ac:dyDescent="0.2">
      <c r="A145" s="84"/>
      <c r="B145" s="84"/>
      <c r="C145" s="84"/>
      <c r="D145" s="84"/>
      <c r="E145" s="84"/>
      <c r="F145" s="84"/>
      <c r="G145" s="84"/>
      <c r="H145" s="84"/>
      <c r="I145" s="84"/>
      <c r="J145" s="84"/>
      <c r="K145" s="84"/>
      <c r="L145" s="84"/>
      <c r="M145" s="84"/>
      <c r="N145" s="84"/>
      <c r="O145" s="84"/>
      <c r="P145" s="84"/>
      <c r="Q145" s="84"/>
      <c r="R145" s="84"/>
      <c r="S145" s="84"/>
      <c r="T145" s="84"/>
      <c r="U145" s="84"/>
      <c r="V145" s="84"/>
      <c r="W145" s="84"/>
      <c r="X145" s="84"/>
      <c r="Y145" s="84"/>
      <c r="Z145" s="84"/>
      <c r="AA145" s="84"/>
      <c r="AB145" s="84"/>
      <c r="AC145" s="84"/>
      <c r="AD145" s="84"/>
      <c r="AE145" s="84"/>
      <c r="AF145" s="84"/>
      <c r="AG145" s="84"/>
      <c r="AH145" s="84"/>
      <c r="AI145" s="84"/>
      <c r="AJ145" s="84"/>
      <c r="AK145" s="84"/>
      <c r="AL145" s="84"/>
      <c r="AM145" s="84"/>
      <c r="AN145" s="84"/>
      <c r="AO145" s="84"/>
      <c r="AP145" s="84"/>
      <c r="AQ145" s="84"/>
      <c r="AR145" s="84"/>
      <c r="AS145" s="84"/>
      <c r="AT145" s="84"/>
      <c r="AU145" s="84"/>
      <c r="AV145" s="84"/>
      <c r="AW145" s="84"/>
      <c r="AX145" s="84"/>
      <c r="AY145" s="84"/>
      <c r="AZ145" s="84"/>
      <c r="BA145" s="84"/>
      <c r="BB145" s="25"/>
      <c r="BC145" s="25"/>
      <c r="BD145" s="25"/>
      <c r="BE145" s="25"/>
      <c r="BF145" s="25"/>
      <c r="BG145" s="25"/>
      <c r="BH145" s="25"/>
      <c r="BI145" s="25"/>
      <c r="BJ145" s="25"/>
      <c r="BK145" s="25"/>
      <c r="BL145" s="25"/>
      <c r="BM145" s="25"/>
      <c r="BN145" s="25"/>
      <c r="BO145" s="25"/>
      <c r="BP145" s="25"/>
      <c r="BQ145" s="25"/>
      <c r="BR145" s="25"/>
      <c r="BS145" s="25"/>
      <c r="BT145" s="25"/>
      <c r="BU145" s="25"/>
      <c r="BV145" s="25"/>
      <c r="BW145" s="25"/>
      <c r="BX145" s="25"/>
      <c r="BY145" s="25"/>
      <c r="BZ145" s="25"/>
      <c r="CA145" s="25"/>
      <c r="CB145" s="25"/>
      <c r="CC145" s="25"/>
      <c r="CD145" s="25"/>
      <c r="CE145" s="25"/>
      <c r="CF145" s="25"/>
      <c r="CG145" s="25"/>
      <c r="CH145" s="25"/>
      <c r="CI145" s="25"/>
      <c r="CJ145" s="25"/>
      <c r="CK145" s="25"/>
      <c r="CL145" s="25"/>
      <c r="CM145" s="25"/>
      <c r="CN145" s="25"/>
      <c r="CO145" s="25"/>
      <c r="CP145" s="25"/>
      <c r="CQ145" s="25"/>
      <c r="CR145" s="25"/>
      <c r="CS145" s="25"/>
      <c r="CT145" s="25"/>
      <c r="CU145" s="25"/>
      <c r="CV145" s="25"/>
      <c r="CW145" s="25"/>
      <c r="CX145" s="25"/>
      <c r="CY145" s="25"/>
      <c r="CZ145" s="25"/>
      <c r="DA145" s="25"/>
      <c r="DB145" s="25"/>
      <c r="DC145" s="25"/>
      <c r="DD145" s="25"/>
      <c r="DE145" s="25"/>
      <c r="DF145" s="25"/>
      <c r="DG145" s="25"/>
      <c r="DH145" s="25"/>
      <c r="DI145" s="25"/>
    </row>
    <row r="146" spans="1:113" ht="15.75" x14ac:dyDescent="0.2">
      <c r="A146" s="84"/>
      <c r="B146" s="84"/>
      <c r="C146" s="84"/>
      <c r="D146" s="84"/>
      <c r="E146" s="84"/>
      <c r="F146" s="84"/>
      <c r="G146" s="84"/>
      <c r="H146" s="84"/>
      <c r="I146" s="84"/>
      <c r="J146" s="84"/>
      <c r="K146" s="84"/>
      <c r="L146" s="84"/>
      <c r="M146" s="84"/>
      <c r="N146" s="84"/>
      <c r="O146" s="84"/>
      <c r="P146" s="84"/>
      <c r="Q146" s="84"/>
      <c r="R146" s="84"/>
      <c r="S146" s="84"/>
      <c r="T146" s="84"/>
      <c r="U146" s="84"/>
      <c r="V146" s="84"/>
      <c r="W146" s="84"/>
      <c r="X146" s="84"/>
      <c r="Y146" s="84"/>
      <c r="Z146" s="84"/>
      <c r="AA146" s="84"/>
      <c r="AB146" s="84"/>
      <c r="AC146" s="84"/>
      <c r="AD146" s="84"/>
      <c r="AE146" s="84"/>
      <c r="AF146" s="84"/>
      <c r="AG146" s="84"/>
      <c r="AH146" s="84"/>
      <c r="AI146" s="84"/>
      <c r="AJ146" s="84"/>
      <c r="AK146" s="84"/>
      <c r="AL146" s="84"/>
      <c r="AM146" s="84"/>
      <c r="AN146" s="84"/>
      <c r="AO146" s="84"/>
      <c r="AP146" s="84"/>
      <c r="AQ146" s="84"/>
      <c r="AR146" s="84"/>
      <c r="AS146" s="84"/>
      <c r="AT146" s="84"/>
      <c r="AU146" s="84"/>
      <c r="AV146" s="84"/>
      <c r="AW146" s="84"/>
      <c r="AX146" s="84"/>
      <c r="AY146" s="84"/>
      <c r="AZ146" s="84"/>
      <c r="BA146" s="84"/>
      <c r="BB146" s="25"/>
      <c r="BC146" s="25"/>
      <c r="BD146" s="25"/>
      <c r="BE146" s="25"/>
      <c r="BF146" s="25"/>
      <c r="BG146" s="25"/>
      <c r="BH146" s="25"/>
      <c r="BI146" s="25"/>
      <c r="BJ146" s="25"/>
      <c r="BK146" s="25"/>
      <c r="BL146" s="25"/>
      <c r="BM146" s="25"/>
      <c r="BN146" s="25"/>
      <c r="BO146" s="25"/>
      <c r="BP146" s="25"/>
      <c r="BQ146" s="25"/>
      <c r="BR146" s="25"/>
      <c r="BS146" s="25"/>
      <c r="BT146" s="25"/>
      <c r="BU146" s="25"/>
      <c r="BV146" s="25"/>
      <c r="BW146" s="25"/>
      <c r="BX146" s="25"/>
      <c r="BY146" s="25"/>
      <c r="BZ146" s="25"/>
      <c r="CA146" s="25"/>
      <c r="CB146" s="25"/>
      <c r="CC146" s="25"/>
      <c r="CD146" s="25"/>
      <c r="CE146" s="25"/>
      <c r="CF146" s="25"/>
      <c r="CG146" s="25"/>
      <c r="CH146" s="25"/>
      <c r="CI146" s="25"/>
      <c r="CJ146" s="25"/>
      <c r="CK146" s="25"/>
      <c r="CL146" s="25"/>
      <c r="CM146" s="25"/>
      <c r="CN146" s="25"/>
      <c r="CO146" s="25"/>
      <c r="CP146" s="25"/>
      <c r="CQ146" s="25"/>
      <c r="CR146" s="25"/>
      <c r="CS146" s="25"/>
      <c r="CT146" s="25"/>
      <c r="CU146" s="25"/>
      <c r="CV146" s="25"/>
      <c r="CW146" s="25"/>
      <c r="CX146" s="25"/>
      <c r="CY146" s="25"/>
      <c r="CZ146" s="25"/>
      <c r="DA146" s="25"/>
      <c r="DB146" s="25"/>
      <c r="DC146" s="25"/>
      <c r="DD146" s="25"/>
      <c r="DE146" s="25"/>
      <c r="DF146" s="25"/>
      <c r="DG146" s="25"/>
      <c r="DH146" s="25"/>
      <c r="DI146" s="25"/>
    </row>
    <row r="147" spans="1:113" ht="15.75" x14ac:dyDescent="0.2">
      <c r="A147" s="84"/>
      <c r="B147" s="84"/>
      <c r="C147" s="84"/>
      <c r="D147" s="84"/>
      <c r="E147" s="84"/>
      <c r="F147" s="84"/>
      <c r="G147" s="84"/>
      <c r="H147" s="84"/>
      <c r="I147" s="84"/>
      <c r="J147" s="84"/>
      <c r="K147" s="84"/>
      <c r="L147" s="84"/>
      <c r="M147" s="84"/>
      <c r="N147" s="84"/>
      <c r="O147" s="84"/>
      <c r="P147" s="84"/>
      <c r="Q147" s="84"/>
      <c r="R147" s="84"/>
      <c r="S147" s="84"/>
      <c r="T147" s="84"/>
      <c r="U147" s="84"/>
      <c r="V147" s="84"/>
      <c r="W147" s="84"/>
      <c r="X147" s="84"/>
      <c r="Y147" s="84"/>
      <c r="Z147" s="84"/>
      <c r="AA147" s="84"/>
      <c r="AB147" s="84"/>
      <c r="AC147" s="84"/>
      <c r="AD147" s="84"/>
      <c r="AE147" s="84"/>
      <c r="AF147" s="84"/>
      <c r="AG147" s="84"/>
      <c r="AH147" s="84"/>
      <c r="AI147" s="84"/>
      <c r="AJ147" s="84"/>
      <c r="AK147" s="84"/>
      <c r="AL147" s="84"/>
      <c r="AM147" s="84"/>
      <c r="AN147" s="84"/>
      <c r="AO147" s="84"/>
      <c r="AP147" s="84"/>
      <c r="AQ147" s="84"/>
      <c r="AR147" s="84"/>
      <c r="AS147" s="84"/>
      <c r="AT147" s="84"/>
      <c r="AU147" s="84"/>
      <c r="AV147" s="84"/>
      <c r="AW147" s="84"/>
      <c r="AX147" s="84"/>
      <c r="AY147" s="84"/>
      <c r="AZ147" s="84"/>
      <c r="BA147" s="84"/>
      <c r="BB147" s="25"/>
      <c r="BC147" s="25"/>
      <c r="BD147" s="25"/>
      <c r="BE147" s="25"/>
      <c r="BF147" s="25"/>
      <c r="BG147" s="25"/>
      <c r="BH147" s="25"/>
      <c r="BI147" s="25"/>
      <c r="BJ147" s="25"/>
      <c r="BK147" s="25"/>
      <c r="BL147" s="25"/>
      <c r="BM147" s="25"/>
      <c r="BN147" s="25"/>
      <c r="BO147" s="25"/>
      <c r="BP147" s="25"/>
      <c r="BQ147" s="25"/>
      <c r="BR147" s="25"/>
      <c r="BS147" s="25"/>
      <c r="BT147" s="25"/>
      <c r="BU147" s="25"/>
      <c r="BV147" s="25"/>
      <c r="BW147" s="25"/>
      <c r="BX147" s="25"/>
      <c r="BY147" s="25"/>
      <c r="BZ147" s="25"/>
      <c r="CA147" s="25"/>
      <c r="CB147" s="25"/>
      <c r="CC147" s="25"/>
      <c r="CD147" s="25"/>
      <c r="CE147" s="25"/>
      <c r="CF147" s="25"/>
      <c r="CG147" s="25"/>
      <c r="CH147" s="25"/>
      <c r="CI147" s="25"/>
      <c r="CJ147" s="25"/>
      <c r="CK147" s="25"/>
      <c r="CL147" s="25"/>
      <c r="CM147" s="25"/>
      <c r="CN147" s="25"/>
      <c r="CO147" s="25"/>
      <c r="CP147" s="25"/>
      <c r="CQ147" s="25"/>
      <c r="CR147" s="25"/>
      <c r="CS147" s="25"/>
      <c r="CT147" s="25"/>
      <c r="CU147" s="25"/>
      <c r="CV147" s="25"/>
      <c r="CW147" s="25"/>
      <c r="CX147" s="25"/>
      <c r="CY147" s="25"/>
      <c r="CZ147" s="25"/>
      <c r="DA147" s="25"/>
      <c r="DB147" s="25"/>
      <c r="DC147" s="25"/>
      <c r="DD147" s="25"/>
      <c r="DE147" s="25"/>
      <c r="DF147" s="25"/>
      <c r="DG147" s="25"/>
      <c r="DH147" s="25"/>
      <c r="DI147" s="25"/>
    </row>
    <row r="148" spans="1:113" ht="15.75" x14ac:dyDescent="0.2">
      <c r="A148" s="84"/>
      <c r="B148" s="84"/>
      <c r="C148" s="84"/>
      <c r="D148" s="84"/>
      <c r="E148" s="84"/>
      <c r="F148" s="84"/>
      <c r="G148" s="84"/>
      <c r="H148" s="84"/>
      <c r="I148" s="84"/>
      <c r="J148" s="84"/>
      <c r="K148" s="84"/>
      <c r="L148" s="84"/>
      <c r="M148" s="84"/>
      <c r="N148" s="84"/>
      <c r="O148" s="84"/>
      <c r="P148" s="84"/>
      <c r="Q148" s="84"/>
      <c r="R148" s="84"/>
      <c r="S148" s="84"/>
      <c r="T148" s="84"/>
      <c r="U148" s="84"/>
      <c r="V148" s="84"/>
      <c r="W148" s="84"/>
      <c r="X148" s="84"/>
      <c r="Y148" s="84"/>
      <c r="Z148" s="84"/>
      <c r="AA148" s="84"/>
      <c r="AB148" s="84"/>
      <c r="AC148" s="84"/>
      <c r="AD148" s="84"/>
      <c r="AE148" s="84"/>
      <c r="AF148" s="84"/>
      <c r="AG148" s="84"/>
      <c r="AH148" s="84"/>
      <c r="AI148" s="84"/>
      <c r="AJ148" s="84"/>
      <c r="AK148" s="84"/>
      <c r="AL148" s="84"/>
      <c r="AM148" s="84"/>
      <c r="AN148" s="84"/>
      <c r="AO148" s="84"/>
      <c r="AP148" s="84"/>
      <c r="AQ148" s="84"/>
      <c r="AR148" s="84"/>
      <c r="AS148" s="84"/>
      <c r="AT148" s="84"/>
      <c r="AU148" s="84"/>
      <c r="AV148" s="84"/>
      <c r="AW148" s="84"/>
      <c r="AX148" s="84"/>
      <c r="AY148" s="84"/>
      <c r="AZ148" s="84"/>
      <c r="BA148" s="84"/>
      <c r="BB148" s="25"/>
      <c r="BC148" s="25"/>
      <c r="BD148" s="25"/>
      <c r="BE148" s="25"/>
      <c r="BF148" s="25"/>
      <c r="BG148" s="25"/>
      <c r="BH148" s="25"/>
      <c r="BI148" s="25"/>
      <c r="BJ148" s="25"/>
      <c r="BK148" s="25"/>
      <c r="BL148" s="25"/>
      <c r="BM148" s="25"/>
      <c r="BN148" s="25"/>
      <c r="BO148" s="25"/>
      <c r="BP148" s="25"/>
      <c r="BQ148" s="25"/>
      <c r="BR148" s="25"/>
      <c r="BS148" s="25"/>
      <c r="BT148" s="25"/>
      <c r="BU148" s="25"/>
      <c r="BV148" s="25"/>
      <c r="BW148" s="25"/>
      <c r="BX148" s="25"/>
      <c r="BY148" s="25"/>
      <c r="BZ148" s="25"/>
      <c r="CA148" s="25"/>
      <c r="CB148" s="25"/>
      <c r="CC148" s="25"/>
      <c r="CD148" s="25"/>
      <c r="CE148" s="25"/>
      <c r="CF148" s="25"/>
      <c r="CG148" s="25"/>
      <c r="CH148" s="25"/>
      <c r="CI148" s="25"/>
      <c r="CJ148" s="25"/>
      <c r="CK148" s="25"/>
      <c r="CL148" s="25"/>
      <c r="CM148" s="25"/>
      <c r="CN148" s="25"/>
      <c r="CO148" s="25"/>
      <c r="CP148" s="25"/>
      <c r="CQ148" s="25"/>
      <c r="CR148" s="25"/>
      <c r="CS148" s="25"/>
      <c r="CT148" s="25"/>
      <c r="CU148" s="25"/>
      <c r="CV148" s="25"/>
      <c r="CW148" s="25"/>
      <c r="CX148" s="25"/>
      <c r="CY148" s="25"/>
      <c r="CZ148" s="25"/>
      <c r="DA148" s="25"/>
      <c r="DB148" s="25"/>
      <c r="DC148" s="25"/>
      <c r="DD148" s="25"/>
      <c r="DE148" s="25"/>
      <c r="DF148" s="25"/>
      <c r="DG148" s="25"/>
      <c r="DH148" s="25"/>
      <c r="DI148" s="25"/>
    </row>
    <row r="149" spans="1:113" ht="15.75" x14ac:dyDescent="0.2">
      <c r="A149" s="84"/>
      <c r="B149" s="84"/>
      <c r="C149" s="84"/>
      <c r="D149" s="84"/>
      <c r="E149" s="84"/>
      <c r="F149" s="84"/>
      <c r="G149" s="84"/>
      <c r="H149" s="84"/>
      <c r="I149" s="84"/>
      <c r="J149" s="84"/>
      <c r="K149" s="84"/>
      <c r="L149" s="84"/>
      <c r="M149" s="84"/>
      <c r="N149" s="84"/>
      <c r="O149" s="84"/>
      <c r="P149" s="84"/>
      <c r="Q149" s="84"/>
      <c r="R149" s="84"/>
      <c r="S149" s="84"/>
      <c r="T149" s="84"/>
      <c r="U149" s="84"/>
      <c r="V149" s="84"/>
      <c r="W149" s="84"/>
      <c r="X149" s="84"/>
      <c r="Y149" s="84"/>
      <c r="Z149" s="84"/>
      <c r="AA149" s="84"/>
      <c r="AB149" s="84"/>
      <c r="AC149" s="84"/>
      <c r="AD149" s="84"/>
      <c r="AE149" s="84"/>
      <c r="AF149" s="84"/>
      <c r="AG149" s="84"/>
      <c r="AH149" s="84"/>
      <c r="AI149" s="84"/>
      <c r="AJ149" s="84"/>
      <c r="AK149" s="84"/>
      <c r="AL149" s="84"/>
      <c r="AM149" s="84"/>
      <c r="AN149" s="84"/>
      <c r="AO149" s="84"/>
      <c r="AP149" s="84"/>
      <c r="AQ149" s="84"/>
      <c r="AR149" s="84"/>
      <c r="AS149" s="84"/>
      <c r="AT149" s="84"/>
      <c r="AU149" s="84"/>
      <c r="AV149" s="84"/>
      <c r="AW149" s="84"/>
      <c r="AX149" s="84"/>
      <c r="AY149" s="84"/>
      <c r="AZ149" s="84"/>
      <c r="BA149" s="84"/>
      <c r="BB149" s="25"/>
      <c r="BC149" s="25"/>
      <c r="BD149" s="25"/>
      <c r="BE149" s="25"/>
      <c r="BF149" s="25"/>
      <c r="BG149" s="25"/>
      <c r="BH149" s="25"/>
      <c r="BI149" s="25"/>
      <c r="BJ149" s="25"/>
      <c r="BK149" s="25"/>
      <c r="BL149" s="25"/>
      <c r="BM149" s="25"/>
      <c r="BN149" s="25"/>
      <c r="BO149" s="25"/>
      <c r="BP149" s="25"/>
      <c r="BQ149" s="25"/>
      <c r="BR149" s="25"/>
      <c r="BS149" s="25"/>
      <c r="BT149" s="25"/>
      <c r="BU149" s="25"/>
      <c r="BV149" s="25"/>
      <c r="BW149" s="25"/>
      <c r="BX149" s="25"/>
      <c r="BY149" s="25"/>
      <c r="BZ149" s="25"/>
      <c r="CA149" s="25"/>
      <c r="CB149" s="25"/>
      <c r="CC149" s="25"/>
      <c r="CD149" s="25"/>
      <c r="CE149" s="25"/>
      <c r="CF149" s="25"/>
      <c r="CG149" s="25"/>
      <c r="CH149" s="25"/>
      <c r="CI149" s="25"/>
      <c r="CJ149" s="25"/>
      <c r="CK149" s="25"/>
      <c r="CL149" s="25"/>
      <c r="CM149" s="25"/>
      <c r="CN149" s="25"/>
      <c r="CO149" s="25"/>
      <c r="CP149" s="25"/>
      <c r="CQ149" s="25"/>
      <c r="CR149" s="25"/>
      <c r="CS149" s="25"/>
      <c r="CT149" s="25"/>
      <c r="CU149" s="25"/>
      <c r="CV149" s="25"/>
      <c r="CW149" s="25"/>
      <c r="CX149" s="25"/>
      <c r="CY149" s="25"/>
      <c r="CZ149" s="25"/>
      <c r="DA149" s="25"/>
      <c r="DB149" s="25"/>
      <c r="DC149" s="25"/>
      <c r="DD149" s="25"/>
      <c r="DE149" s="25"/>
      <c r="DF149" s="25"/>
      <c r="DG149" s="25"/>
      <c r="DH149" s="25"/>
      <c r="DI149" s="25"/>
    </row>
    <row r="150" spans="1:113" ht="15.75" x14ac:dyDescent="0.2">
      <c r="A150" s="84"/>
      <c r="B150" s="84"/>
      <c r="C150" s="84"/>
      <c r="D150" s="84"/>
      <c r="E150" s="84"/>
      <c r="F150" s="84"/>
      <c r="G150" s="84"/>
      <c r="H150" s="84"/>
      <c r="I150" s="84"/>
      <c r="J150" s="84"/>
      <c r="K150" s="84"/>
      <c r="L150" s="84"/>
      <c r="M150" s="84"/>
      <c r="N150" s="84"/>
      <c r="O150" s="84"/>
      <c r="P150" s="84"/>
      <c r="Q150" s="84"/>
      <c r="R150" s="84"/>
      <c r="S150" s="84"/>
      <c r="T150" s="84"/>
      <c r="U150" s="84"/>
      <c r="V150" s="84"/>
      <c r="W150" s="84"/>
      <c r="X150" s="84"/>
      <c r="Y150" s="84"/>
      <c r="Z150" s="84"/>
      <c r="AA150" s="84"/>
      <c r="AB150" s="84"/>
      <c r="AC150" s="84"/>
      <c r="AD150" s="84"/>
      <c r="AE150" s="84"/>
      <c r="AF150" s="84"/>
      <c r="AG150" s="84"/>
      <c r="AH150" s="84"/>
      <c r="AI150" s="84"/>
      <c r="AJ150" s="84"/>
      <c r="AK150" s="84"/>
      <c r="AL150" s="84"/>
      <c r="AM150" s="84"/>
      <c r="AN150" s="84"/>
      <c r="AO150" s="84"/>
      <c r="AP150" s="84"/>
      <c r="AQ150" s="84"/>
      <c r="AR150" s="84"/>
      <c r="AS150" s="84"/>
      <c r="AT150" s="84"/>
      <c r="AU150" s="84"/>
      <c r="AV150" s="84"/>
      <c r="AW150" s="84"/>
      <c r="AX150" s="84"/>
      <c r="AY150" s="84"/>
      <c r="AZ150" s="84"/>
      <c r="BA150" s="84"/>
      <c r="BB150" s="25"/>
      <c r="BC150" s="25"/>
      <c r="BD150" s="25"/>
      <c r="BE150" s="25"/>
      <c r="BF150" s="25"/>
      <c r="BG150" s="25"/>
      <c r="BH150" s="25"/>
      <c r="BI150" s="25"/>
      <c r="BJ150" s="25"/>
      <c r="BK150" s="25"/>
      <c r="BL150" s="25"/>
      <c r="BM150" s="25"/>
      <c r="BN150" s="25"/>
      <c r="BO150" s="25"/>
      <c r="BP150" s="25"/>
      <c r="BQ150" s="25"/>
      <c r="BR150" s="25"/>
      <c r="BS150" s="25"/>
      <c r="BT150" s="25"/>
      <c r="BU150" s="25"/>
      <c r="BV150" s="25"/>
      <c r="BW150" s="25"/>
      <c r="BX150" s="25"/>
      <c r="BY150" s="25"/>
      <c r="BZ150" s="25"/>
      <c r="CA150" s="25"/>
      <c r="CB150" s="25"/>
      <c r="CC150" s="25"/>
      <c r="CD150" s="25"/>
      <c r="CE150" s="25"/>
      <c r="CF150" s="25"/>
      <c r="CG150" s="25"/>
      <c r="CH150" s="25"/>
      <c r="CI150" s="25"/>
      <c r="CJ150" s="25"/>
      <c r="CK150" s="25"/>
      <c r="CL150" s="25"/>
      <c r="CM150" s="25"/>
      <c r="CN150" s="25"/>
      <c r="CO150" s="25"/>
      <c r="CP150" s="25"/>
      <c r="CQ150" s="25"/>
      <c r="CR150" s="25"/>
      <c r="CS150" s="25"/>
      <c r="CT150" s="25"/>
      <c r="CU150" s="25"/>
      <c r="CV150" s="25"/>
      <c r="CW150" s="25"/>
      <c r="CX150" s="25"/>
      <c r="CY150" s="25"/>
      <c r="CZ150" s="25"/>
      <c r="DA150" s="25"/>
      <c r="DB150" s="25"/>
      <c r="DC150" s="25"/>
      <c r="DD150" s="25"/>
      <c r="DE150" s="25"/>
      <c r="DF150" s="25"/>
      <c r="DG150" s="25"/>
      <c r="DH150" s="25"/>
      <c r="DI150" s="25"/>
    </row>
    <row r="151" spans="1:113" ht="15.75" x14ac:dyDescent="0.2">
      <c r="A151" s="84"/>
      <c r="B151" s="84"/>
      <c r="C151" s="84"/>
      <c r="D151" s="84"/>
      <c r="E151" s="84"/>
      <c r="F151" s="84"/>
      <c r="G151" s="84"/>
      <c r="H151" s="84"/>
      <c r="I151" s="84"/>
      <c r="J151" s="84"/>
      <c r="K151" s="84"/>
      <c r="L151" s="84"/>
      <c r="M151" s="84"/>
      <c r="N151" s="84"/>
      <c r="O151" s="84"/>
      <c r="P151" s="84"/>
      <c r="Q151" s="84"/>
      <c r="R151" s="84"/>
      <c r="S151" s="84"/>
      <c r="T151" s="84"/>
      <c r="U151" s="84"/>
      <c r="V151" s="84"/>
      <c r="W151" s="84"/>
      <c r="X151" s="84"/>
      <c r="Y151" s="84"/>
      <c r="Z151" s="84"/>
      <c r="AA151" s="84"/>
      <c r="AB151" s="84"/>
      <c r="AC151" s="84"/>
      <c r="AD151" s="84"/>
      <c r="AE151" s="84"/>
      <c r="AF151" s="84"/>
      <c r="AG151" s="84"/>
      <c r="AH151" s="84"/>
      <c r="AI151" s="84"/>
      <c r="AJ151" s="84"/>
      <c r="AK151" s="84"/>
      <c r="AL151" s="84"/>
      <c r="AM151" s="84"/>
      <c r="AN151" s="84"/>
      <c r="AO151" s="84"/>
      <c r="AP151" s="84"/>
      <c r="AQ151" s="84"/>
      <c r="AR151" s="84"/>
      <c r="AS151" s="84"/>
      <c r="AT151" s="84"/>
      <c r="AU151" s="84"/>
      <c r="AV151" s="84"/>
      <c r="AW151" s="84"/>
      <c r="AX151" s="84"/>
      <c r="AY151" s="84"/>
      <c r="AZ151" s="84"/>
      <c r="BA151" s="84"/>
      <c r="BB151" s="25"/>
      <c r="BC151" s="25"/>
      <c r="BD151" s="25"/>
      <c r="BE151" s="25"/>
      <c r="BF151" s="25"/>
      <c r="BG151" s="25"/>
      <c r="BH151" s="25"/>
      <c r="BI151" s="25"/>
      <c r="BJ151" s="25"/>
      <c r="BK151" s="25"/>
      <c r="BL151" s="25"/>
      <c r="BM151" s="25"/>
      <c r="BN151" s="25"/>
      <c r="BO151" s="25"/>
      <c r="BP151" s="25"/>
      <c r="BQ151" s="25"/>
      <c r="BR151" s="25"/>
      <c r="BS151" s="25"/>
      <c r="BT151" s="25"/>
      <c r="BU151" s="25"/>
      <c r="BV151" s="25"/>
      <c r="BW151" s="25"/>
      <c r="BX151" s="25"/>
      <c r="BY151" s="25"/>
      <c r="BZ151" s="25"/>
      <c r="CA151" s="25"/>
      <c r="CB151" s="25"/>
      <c r="CC151" s="25"/>
      <c r="CD151" s="25"/>
      <c r="CE151" s="25"/>
      <c r="CF151" s="25"/>
      <c r="CG151" s="25"/>
      <c r="CH151" s="25"/>
      <c r="CI151" s="25"/>
      <c r="CJ151" s="25"/>
      <c r="CK151" s="25"/>
      <c r="CL151" s="25"/>
      <c r="CM151" s="25"/>
      <c r="CN151" s="25"/>
      <c r="CO151" s="25"/>
      <c r="CP151" s="25"/>
      <c r="CQ151" s="25"/>
      <c r="CR151" s="25"/>
      <c r="CS151" s="25"/>
      <c r="CT151" s="25"/>
      <c r="CU151" s="25"/>
      <c r="CV151" s="25"/>
      <c r="CW151" s="25"/>
      <c r="CX151" s="25"/>
      <c r="CY151" s="25"/>
      <c r="CZ151" s="25"/>
      <c r="DA151" s="25"/>
      <c r="DB151" s="25"/>
      <c r="DC151" s="25"/>
      <c r="DD151" s="25"/>
      <c r="DE151" s="25"/>
      <c r="DF151" s="25"/>
      <c r="DG151" s="25"/>
      <c r="DH151" s="25"/>
      <c r="DI151" s="25"/>
    </row>
    <row r="152" spans="1:113" ht="15.75" x14ac:dyDescent="0.2">
      <c r="A152" s="84"/>
      <c r="B152" s="84"/>
      <c r="C152" s="84"/>
      <c r="D152" s="84"/>
      <c r="E152" s="84"/>
      <c r="F152" s="84"/>
      <c r="G152" s="84"/>
      <c r="H152" s="84"/>
      <c r="I152" s="84"/>
      <c r="J152" s="84"/>
      <c r="K152" s="84"/>
      <c r="L152" s="84"/>
      <c r="M152" s="84"/>
      <c r="N152" s="84"/>
      <c r="O152" s="84"/>
      <c r="P152" s="84"/>
      <c r="Q152" s="84"/>
      <c r="R152" s="84"/>
      <c r="S152" s="84"/>
      <c r="T152" s="84"/>
      <c r="U152" s="84"/>
      <c r="V152" s="84"/>
      <c r="W152" s="84"/>
      <c r="X152" s="84"/>
      <c r="Y152" s="84"/>
      <c r="Z152" s="84"/>
      <c r="AA152" s="84"/>
      <c r="AB152" s="84"/>
      <c r="AC152" s="84"/>
      <c r="AD152" s="84"/>
      <c r="AE152" s="84"/>
      <c r="AF152" s="84"/>
      <c r="AG152" s="84"/>
      <c r="AH152" s="84"/>
      <c r="AI152" s="84"/>
      <c r="AJ152" s="84"/>
      <c r="AK152" s="84"/>
      <c r="AL152" s="84"/>
      <c r="AM152" s="84"/>
      <c r="AN152" s="84"/>
      <c r="AO152" s="84"/>
      <c r="AP152" s="84"/>
      <c r="AQ152" s="84"/>
      <c r="AR152" s="84"/>
      <c r="AS152" s="84"/>
      <c r="AT152" s="84"/>
      <c r="AU152" s="84"/>
      <c r="AV152" s="84"/>
      <c r="AW152" s="84"/>
      <c r="AX152" s="84"/>
      <c r="AY152" s="84"/>
      <c r="AZ152" s="84"/>
      <c r="BA152" s="84"/>
      <c r="BB152" s="25"/>
      <c r="BC152" s="25"/>
      <c r="BD152" s="25"/>
      <c r="BE152" s="25"/>
      <c r="BF152" s="25"/>
      <c r="BG152" s="25"/>
      <c r="BH152" s="25"/>
      <c r="BI152" s="25"/>
      <c r="BJ152" s="25"/>
      <c r="BK152" s="25"/>
      <c r="BL152" s="25"/>
      <c r="BM152" s="25"/>
      <c r="BN152" s="25"/>
      <c r="BO152" s="25"/>
      <c r="BP152" s="25"/>
      <c r="BQ152" s="25"/>
      <c r="BR152" s="25"/>
      <c r="BS152" s="25"/>
      <c r="BT152" s="25"/>
      <c r="BU152" s="25"/>
      <c r="BV152" s="25"/>
      <c r="BW152" s="25"/>
      <c r="BX152" s="25"/>
      <c r="BY152" s="25"/>
      <c r="BZ152" s="25"/>
      <c r="CA152" s="25"/>
      <c r="CB152" s="25"/>
      <c r="CC152" s="25"/>
      <c r="CD152" s="25"/>
      <c r="CE152" s="25"/>
      <c r="CF152" s="25"/>
      <c r="CG152" s="25"/>
      <c r="CH152" s="25"/>
      <c r="CI152" s="25"/>
      <c r="CJ152" s="25"/>
      <c r="CK152" s="25"/>
      <c r="CL152" s="25"/>
      <c r="CM152" s="25"/>
      <c r="CN152" s="25"/>
      <c r="CO152" s="25"/>
      <c r="CP152" s="25"/>
      <c r="CQ152" s="25"/>
      <c r="CR152" s="25"/>
      <c r="CS152" s="25"/>
      <c r="CT152" s="25"/>
      <c r="CU152" s="25"/>
      <c r="CV152" s="25"/>
      <c r="CW152" s="25"/>
      <c r="CX152" s="25"/>
      <c r="CY152" s="25"/>
      <c r="CZ152" s="25"/>
      <c r="DA152" s="25"/>
      <c r="DB152" s="25"/>
      <c r="DC152" s="25"/>
      <c r="DD152" s="25"/>
      <c r="DE152" s="25"/>
      <c r="DF152" s="25"/>
      <c r="DG152" s="25"/>
      <c r="DH152" s="25"/>
      <c r="DI152" s="25"/>
    </row>
    <row r="153" spans="1:113" ht="15.75" x14ac:dyDescent="0.2">
      <c r="A153" s="84"/>
      <c r="B153" s="84"/>
      <c r="C153" s="84"/>
      <c r="D153" s="84"/>
      <c r="E153" s="84"/>
      <c r="F153" s="84"/>
      <c r="G153" s="84"/>
      <c r="H153" s="84"/>
      <c r="I153" s="84"/>
      <c r="J153" s="84"/>
      <c r="K153" s="84"/>
      <c r="L153" s="84"/>
      <c r="M153" s="84"/>
      <c r="N153" s="84"/>
      <c r="O153" s="84"/>
      <c r="P153" s="84"/>
      <c r="Q153" s="84"/>
      <c r="R153" s="84"/>
      <c r="S153" s="84"/>
      <c r="T153" s="84"/>
      <c r="U153" s="84"/>
      <c r="V153" s="84"/>
      <c r="W153" s="84"/>
      <c r="X153" s="84"/>
      <c r="Y153" s="84"/>
      <c r="Z153" s="84"/>
      <c r="AA153" s="84"/>
      <c r="AB153" s="84"/>
      <c r="AC153" s="84"/>
      <c r="AD153" s="84"/>
      <c r="AE153" s="84"/>
      <c r="AF153" s="84"/>
      <c r="AG153" s="84"/>
      <c r="AH153" s="84"/>
      <c r="AI153" s="84"/>
      <c r="AJ153" s="84"/>
      <c r="AK153" s="84"/>
      <c r="AL153" s="84"/>
      <c r="AM153" s="84"/>
      <c r="AN153" s="84"/>
      <c r="AO153" s="84"/>
      <c r="AP153" s="84"/>
      <c r="AQ153" s="84"/>
      <c r="AR153" s="84"/>
      <c r="AS153" s="84"/>
      <c r="AT153" s="84"/>
      <c r="AU153" s="84"/>
      <c r="AV153" s="84"/>
      <c r="AW153" s="84"/>
      <c r="AX153" s="84"/>
      <c r="AY153" s="84"/>
      <c r="AZ153" s="84"/>
      <c r="BA153" s="84"/>
      <c r="BB153" s="25"/>
      <c r="BC153" s="25"/>
      <c r="BD153" s="25"/>
      <c r="BE153" s="25"/>
      <c r="BF153" s="25"/>
      <c r="BG153" s="25"/>
      <c r="BH153" s="25"/>
      <c r="BI153" s="25"/>
      <c r="BJ153" s="25"/>
      <c r="BK153" s="25"/>
      <c r="BL153" s="25"/>
      <c r="BM153" s="25"/>
      <c r="BN153" s="25"/>
      <c r="BO153" s="25"/>
      <c r="BP153" s="25"/>
      <c r="BQ153" s="25"/>
      <c r="BR153" s="25"/>
      <c r="BS153" s="25"/>
      <c r="BT153" s="25"/>
      <c r="BU153" s="25"/>
      <c r="BV153" s="25"/>
      <c r="BW153" s="25"/>
      <c r="BX153" s="25"/>
      <c r="BY153" s="25"/>
      <c r="BZ153" s="25"/>
      <c r="CA153" s="25"/>
      <c r="CB153" s="25"/>
      <c r="CC153" s="25"/>
      <c r="CD153" s="25"/>
      <c r="CE153" s="25"/>
      <c r="CF153" s="25"/>
      <c r="CG153" s="25"/>
      <c r="CH153" s="25"/>
      <c r="CI153" s="25"/>
      <c r="CJ153" s="25"/>
      <c r="CK153" s="25"/>
      <c r="CL153" s="25"/>
      <c r="CM153" s="25"/>
      <c r="CN153" s="25"/>
      <c r="CO153" s="25"/>
      <c r="CP153" s="25"/>
      <c r="CQ153" s="25"/>
      <c r="CR153" s="25"/>
      <c r="CS153" s="25"/>
      <c r="CT153" s="25"/>
      <c r="CU153" s="25"/>
      <c r="CV153" s="25"/>
      <c r="CW153" s="25"/>
      <c r="CX153" s="25"/>
      <c r="CY153" s="25"/>
      <c r="CZ153" s="25"/>
      <c r="DA153" s="25"/>
      <c r="DB153" s="25"/>
      <c r="DC153" s="25"/>
      <c r="DD153" s="25"/>
      <c r="DE153" s="25"/>
      <c r="DF153" s="25"/>
      <c r="DG153" s="25"/>
      <c r="DH153" s="25"/>
      <c r="DI153" s="25"/>
    </row>
    <row r="154" spans="1:113" ht="15.75" x14ac:dyDescent="0.2">
      <c r="A154" s="84"/>
      <c r="B154" s="84"/>
      <c r="C154" s="84"/>
      <c r="D154" s="84"/>
      <c r="E154" s="84"/>
      <c r="F154" s="84"/>
      <c r="G154" s="84"/>
      <c r="H154" s="84"/>
      <c r="I154" s="84"/>
      <c r="J154" s="84"/>
      <c r="K154" s="84"/>
      <c r="L154" s="84"/>
      <c r="M154" s="84"/>
      <c r="N154" s="84"/>
      <c r="O154" s="84"/>
      <c r="P154" s="84"/>
      <c r="Q154" s="84"/>
      <c r="R154" s="84"/>
      <c r="S154" s="84"/>
      <c r="T154" s="84"/>
      <c r="U154" s="84"/>
      <c r="V154" s="84"/>
      <c r="W154" s="84"/>
      <c r="X154" s="84"/>
      <c r="Y154" s="84"/>
      <c r="Z154" s="84"/>
      <c r="AA154" s="84"/>
      <c r="AB154" s="84"/>
      <c r="AC154" s="84"/>
      <c r="AD154" s="84"/>
      <c r="AE154" s="84"/>
      <c r="AF154" s="84"/>
      <c r="AG154" s="84"/>
      <c r="AH154" s="84"/>
      <c r="AI154" s="84"/>
      <c r="AJ154" s="84"/>
      <c r="AK154" s="84"/>
      <c r="AL154" s="84"/>
      <c r="AM154" s="84"/>
      <c r="AN154" s="84"/>
      <c r="AO154" s="84"/>
      <c r="AP154" s="84"/>
      <c r="AQ154" s="84"/>
      <c r="AR154" s="84"/>
      <c r="AS154" s="84"/>
      <c r="AT154" s="84"/>
      <c r="AU154" s="84"/>
      <c r="AV154" s="84"/>
      <c r="AW154" s="84"/>
      <c r="AX154" s="84"/>
      <c r="AY154" s="84"/>
      <c r="AZ154" s="84"/>
      <c r="BA154" s="84"/>
      <c r="BB154" s="25"/>
      <c r="BC154" s="25"/>
      <c r="BD154" s="25"/>
      <c r="BE154" s="25"/>
      <c r="BF154" s="25"/>
      <c r="BG154" s="25"/>
      <c r="BH154" s="25"/>
      <c r="BI154" s="25"/>
      <c r="BJ154" s="25"/>
      <c r="BK154" s="25"/>
      <c r="BL154" s="25"/>
      <c r="BM154" s="25"/>
      <c r="BN154" s="25"/>
      <c r="BO154" s="25"/>
      <c r="BP154" s="25"/>
      <c r="BQ154" s="25"/>
      <c r="BR154" s="25"/>
      <c r="BS154" s="25"/>
      <c r="BT154" s="25"/>
      <c r="BU154" s="25"/>
      <c r="BV154" s="25"/>
      <c r="BW154" s="25"/>
      <c r="BX154" s="25"/>
      <c r="BY154" s="25"/>
      <c r="BZ154" s="25"/>
      <c r="CA154" s="25"/>
      <c r="CB154" s="25"/>
      <c r="CC154" s="25"/>
      <c r="CD154" s="25"/>
      <c r="CE154" s="25"/>
      <c r="CF154" s="25"/>
      <c r="CG154" s="25"/>
      <c r="CH154" s="25"/>
      <c r="CI154" s="25"/>
      <c r="CJ154" s="25"/>
      <c r="CK154" s="25"/>
      <c r="CL154" s="25"/>
      <c r="CM154" s="25"/>
      <c r="CN154" s="25"/>
      <c r="CO154" s="25"/>
      <c r="CP154" s="25"/>
      <c r="CQ154" s="25"/>
      <c r="CR154" s="25"/>
      <c r="CS154" s="25"/>
      <c r="CT154" s="25"/>
      <c r="CU154" s="25"/>
      <c r="CV154" s="25"/>
      <c r="CW154" s="25"/>
      <c r="CX154" s="25"/>
      <c r="CY154" s="25"/>
      <c r="CZ154" s="25"/>
      <c r="DA154" s="25"/>
      <c r="DB154" s="25"/>
      <c r="DC154" s="25"/>
      <c r="DD154" s="25"/>
      <c r="DE154" s="25"/>
      <c r="DF154" s="25"/>
      <c r="DG154" s="25"/>
      <c r="DH154" s="25"/>
      <c r="DI154" s="25"/>
    </row>
    <row r="155" spans="1:113" ht="15.75" x14ac:dyDescent="0.2">
      <c r="A155" s="84"/>
      <c r="B155" s="84"/>
      <c r="C155" s="84"/>
      <c r="D155" s="84"/>
      <c r="E155" s="84"/>
      <c r="F155" s="84"/>
      <c r="G155" s="84"/>
      <c r="H155" s="84"/>
      <c r="I155" s="84"/>
      <c r="J155" s="84"/>
      <c r="K155" s="84"/>
      <c r="L155" s="84"/>
      <c r="M155" s="84"/>
      <c r="N155" s="84"/>
      <c r="O155" s="84"/>
      <c r="P155" s="84"/>
      <c r="Q155" s="84"/>
      <c r="R155" s="84"/>
      <c r="S155" s="84"/>
      <c r="T155" s="84"/>
      <c r="U155" s="84"/>
      <c r="V155" s="84"/>
      <c r="W155" s="84"/>
      <c r="X155" s="84"/>
      <c r="Y155" s="84"/>
      <c r="Z155" s="84"/>
      <c r="AA155" s="84"/>
      <c r="AB155" s="84"/>
      <c r="AC155" s="84"/>
      <c r="AD155" s="84"/>
      <c r="AE155" s="84"/>
      <c r="AF155" s="84"/>
      <c r="AG155" s="84"/>
      <c r="AH155" s="84"/>
      <c r="AI155" s="84"/>
      <c r="AJ155" s="84"/>
      <c r="AK155" s="84"/>
      <c r="AL155" s="84"/>
      <c r="AM155" s="84"/>
      <c r="AN155" s="84"/>
      <c r="AO155" s="84"/>
      <c r="AP155" s="84"/>
      <c r="AQ155" s="84"/>
      <c r="AR155" s="84"/>
      <c r="AS155" s="84"/>
      <c r="AT155" s="84"/>
      <c r="AU155" s="84"/>
      <c r="AV155" s="84"/>
      <c r="AW155" s="84"/>
      <c r="AX155" s="84"/>
      <c r="AY155" s="84"/>
      <c r="AZ155" s="84"/>
      <c r="BA155" s="84"/>
      <c r="BB155" s="25"/>
      <c r="BC155" s="25"/>
      <c r="BD155" s="25"/>
      <c r="BE155" s="25"/>
      <c r="BF155" s="25"/>
      <c r="BG155" s="25"/>
      <c r="BH155" s="25"/>
      <c r="BI155" s="25"/>
      <c r="BJ155" s="25"/>
      <c r="BK155" s="25"/>
      <c r="BL155" s="25"/>
      <c r="BM155" s="25"/>
      <c r="BN155" s="25"/>
      <c r="BO155" s="25"/>
      <c r="BP155" s="25"/>
      <c r="BQ155" s="25"/>
      <c r="BR155" s="25"/>
      <c r="BS155" s="25"/>
      <c r="BT155" s="25"/>
      <c r="BU155" s="25"/>
      <c r="BV155" s="25"/>
      <c r="BW155" s="25"/>
      <c r="BX155" s="25"/>
      <c r="BY155" s="25"/>
      <c r="BZ155" s="25"/>
      <c r="CA155" s="25"/>
      <c r="CB155" s="25"/>
      <c r="CC155" s="25"/>
      <c r="CD155" s="25"/>
      <c r="CE155" s="25"/>
      <c r="CF155" s="25"/>
      <c r="CG155" s="25"/>
      <c r="CH155" s="25"/>
      <c r="CI155" s="25"/>
      <c r="CJ155" s="25"/>
      <c r="CK155" s="25"/>
      <c r="CL155" s="25"/>
      <c r="CM155" s="25"/>
      <c r="CN155" s="25"/>
      <c r="CO155" s="25"/>
      <c r="CP155" s="25"/>
      <c r="CQ155" s="25"/>
      <c r="CR155" s="25"/>
      <c r="CS155" s="25"/>
      <c r="CT155" s="25"/>
      <c r="CU155" s="25"/>
      <c r="CV155" s="25"/>
      <c r="CW155" s="25"/>
      <c r="CX155" s="25"/>
      <c r="CY155" s="25"/>
      <c r="CZ155" s="25"/>
      <c r="DA155" s="25"/>
      <c r="DB155" s="25"/>
      <c r="DC155" s="25"/>
      <c r="DD155" s="25"/>
      <c r="DE155" s="25"/>
      <c r="DF155" s="25"/>
      <c r="DG155" s="25"/>
      <c r="DH155" s="25"/>
      <c r="DI155" s="25"/>
    </row>
    <row r="156" spans="1:113" ht="15.75" x14ac:dyDescent="0.2">
      <c r="A156" s="84"/>
      <c r="B156" s="84"/>
      <c r="C156" s="84"/>
      <c r="D156" s="84"/>
      <c r="E156" s="84"/>
      <c r="F156" s="84"/>
      <c r="G156" s="84"/>
      <c r="H156" s="84"/>
      <c r="I156" s="84"/>
      <c r="J156" s="84"/>
      <c r="K156" s="84"/>
      <c r="L156" s="84"/>
      <c r="M156" s="84"/>
      <c r="N156" s="84"/>
      <c r="O156" s="84"/>
      <c r="P156" s="84"/>
      <c r="Q156" s="84"/>
      <c r="R156" s="84"/>
      <c r="S156" s="84"/>
      <c r="T156" s="84"/>
      <c r="U156" s="84"/>
      <c r="V156" s="84"/>
      <c r="W156" s="84"/>
      <c r="X156" s="84"/>
      <c r="Y156" s="84"/>
      <c r="Z156" s="84"/>
      <c r="AA156" s="84"/>
      <c r="AB156" s="84"/>
      <c r="AC156" s="84"/>
      <c r="AD156" s="84"/>
      <c r="AE156" s="84"/>
      <c r="AF156" s="84"/>
      <c r="AG156" s="84"/>
      <c r="AH156" s="84"/>
      <c r="AI156" s="84"/>
      <c r="AJ156" s="84"/>
      <c r="AK156" s="84"/>
      <c r="AL156" s="84"/>
      <c r="AM156" s="84"/>
      <c r="AN156" s="84"/>
      <c r="AO156" s="84"/>
      <c r="AP156" s="84"/>
      <c r="AQ156" s="84"/>
      <c r="AR156" s="84"/>
      <c r="AS156" s="84"/>
      <c r="AT156" s="84"/>
      <c r="AU156" s="84"/>
      <c r="AV156" s="84"/>
      <c r="AW156" s="84"/>
      <c r="AX156" s="84"/>
      <c r="AY156" s="84"/>
      <c r="AZ156" s="84"/>
      <c r="BA156" s="84"/>
      <c r="BB156" s="25"/>
      <c r="BC156" s="25"/>
      <c r="BD156" s="25"/>
      <c r="BE156" s="25"/>
      <c r="BF156" s="25"/>
      <c r="BG156" s="25"/>
      <c r="BH156" s="25"/>
      <c r="BI156" s="25"/>
      <c r="BJ156" s="25"/>
      <c r="BK156" s="25"/>
      <c r="BL156" s="25"/>
      <c r="BM156" s="25"/>
      <c r="BN156" s="25"/>
      <c r="BO156" s="25"/>
      <c r="BP156" s="25"/>
      <c r="BQ156" s="25"/>
      <c r="BR156" s="25"/>
      <c r="BS156" s="25"/>
      <c r="BT156" s="25"/>
      <c r="BU156" s="25"/>
      <c r="BV156" s="25"/>
      <c r="BW156" s="25"/>
      <c r="BX156" s="25"/>
      <c r="BY156" s="25"/>
      <c r="BZ156" s="25"/>
      <c r="CA156" s="25"/>
      <c r="CB156" s="25"/>
      <c r="CC156" s="25"/>
      <c r="CD156" s="25"/>
      <c r="CE156" s="25"/>
      <c r="CF156" s="25"/>
      <c r="CG156" s="25"/>
      <c r="CH156" s="25"/>
      <c r="CI156" s="25"/>
      <c r="CJ156" s="25"/>
      <c r="CK156" s="25"/>
      <c r="CL156" s="25"/>
      <c r="CM156" s="25"/>
      <c r="CN156" s="25"/>
      <c r="CO156" s="25"/>
      <c r="CP156" s="25"/>
      <c r="CQ156" s="25"/>
      <c r="CR156" s="25"/>
      <c r="CS156" s="25"/>
      <c r="CT156" s="25"/>
      <c r="CU156" s="25"/>
      <c r="CV156" s="25"/>
      <c r="CW156" s="25"/>
      <c r="CX156" s="25"/>
      <c r="CY156" s="25"/>
      <c r="CZ156" s="25"/>
      <c r="DA156" s="25"/>
      <c r="DB156" s="25"/>
      <c r="DC156" s="25"/>
      <c r="DD156" s="25"/>
      <c r="DE156" s="25"/>
      <c r="DF156" s="25"/>
      <c r="DG156" s="25"/>
      <c r="DH156" s="25"/>
      <c r="DI156" s="25"/>
    </row>
    <row r="157" spans="1:113" ht="15.75" x14ac:dyDescent="0.2">
      <c r="A157" s="84"/>
      <c r="B157" s="84"/>
      <c r="C157" s="84"/>
      <c r="D157" s="84"/>
      <c r="E157" s="84"/>
      <c r="F157" s="84"/>
      <c r="G157" s="84"/>
      <c r="H157" s="84"/>
      <c r="I157" s="84"/>
      <c r="J157" s="84"/>
      <c r="K157" s="84"/>
      <c r="L157" s="84"/>
      <c r="M157" s="84"/>
      <c r="N157" s="84"/>
      <c r="O157" s="84"/>
      <c r="P157" s="84"/>
      <c r="Q157" s="84"/>
      <c r="R157" s="84"/>
      <c r="S157" s="84"/>
      <c r="T157" s="84"/>
      <c r="U157" s="84"/>
      <c r="V157" s="84"/>
      <c r="W157" s="84"/>
      <c r="X157" s="84"/>
      <c r="Y157" s="84"/>
      <c r="Z157" s="84"/>
      <c r="AA157" s="84"/>
      <c r="AB157" s="84"/>
      <c r="AC157" s="84"/>
      <c r="AD157" s="84"/>
      <c r="AE157" s="84"/>
      <c r="AF157" s="84"/>
      <c r="AG157" s="84"/>
      <c r="AH157" s="84"/>
      <c r="AI157" s="84"/>
      <c r="AJ157" s="84"/>
      <c r="AK157" s="84"/>
      <c r="AL157" s="84"/>
      <c r="AM157" s="84"/>
      <c r="AN157" s="84"/>
      <c r="AO157" s="84"/>
      <c r="AP157" s="84"/>
      <c r="AQ157" s="84"/>
      <c r="AR157" s="84"/>
      <c r="AS157" s="84"/>
      <c r="AT157" s="84"/>
      <c r="AU157" s="84"/>
      <c r="AV157" s="84"/>
      <c r="AW157" s="84"/>
      <c r="AX157" s="84"/>
      <c r="AY157" s="84"/>
      <c r="AZ157" s="84"/>
      <c r="BA157" s="84"/>
      <c r="BB157" s="25"/>
      <c r="BC157" s="25"/>
      <c r="BD157" s="25"/>
      <c r="BE157" s="25"/>
      <c r="BF157" s="25"/>
      <c r="BG157" s="25"/>
      <c r="BH157" s="25"/>
      <c r="BI157" s="25"/>
      <c r="BJ157" s="25"/>
      <c r="BK157" s="25"/>
      <c r="BL157" s="25"/>
      <c r="BM157" s="25"/>
      <c r="BN157" s="25"/>
      <c r="BO157" s="25"/>
      <c r="BP157" s="25"/>
      <c r="BQ157" s="25"/>
      <c r="BR157" s="25"/>
      <c r="BS157" s="25"/>
      <c r="BT157" s="25"/>
      <c r="BU157" s="25"/>
      <c r="BV157" s="25"/>
      <c r="BW157" s="25"/>
      <c r="BX157" s="25"/>
      <c r="BY157" s="25"/>
      <c r="BZ157" s="25"/>
      <c r="CA157" s="25"/>
      <c r="CB157" s="25"/>
      <c r="CC157" s="25"/>
      <c r="CD157" s="25"/>
      <c r="CE157" s="25"/>
      <c r="CF157" s="25"/>
      <c r="CG157" s="25"/>
      <c r="CH157" s="25"/>
      <c r="CI157" s="25"/>
      <c r="CJ157" s="25"/>
      <c r="CK157" s="25"/>
      <c r="CL157" s="25"/>
      <c r="CM157" s="25"/>
      <c r="CN157" s="25"/>
      <c r="CO157" s="25"/>
      <c r="CP157" s="25"/>
      <c r="CQ157" s="25"/>
      <c r="CR157" s="25"/>
      <c r="CS157" s="25"/>
      <c r="CT157" s="25"/>
      <c r="CU157" s="25"/>
      <c r="CV157" s="25"/>
      <c r="CW157" s="25"/>
      <c r="CX157" s="25"/>
      <c r="CY157" s="25"/>
      <c r="CZ157" s="25"/>
      <c r="DA157" s="25"/>
      <c r="DB157" s="25"/>
      <c r="DC157" s="25"/>
      <c r="DD157" s="25"/>
      <c r="DE157" s="25"/>
      <c r="DF157" s="25"/>
      <c r="DG157" s="25"/>
      <c r="DH157" s="25"/>
      <c r="DI157" s="25"/>
    </row>
    <row r="158" spans="1:113" ht="15.75" x14ac:dyDescent="0.2">
      <c r="A158" s="84"/>
      <c r="B158" s="84"/>
      <c r="C158" s="84"/>
      <c r="D158" s="84"/>
      <c r="E158" s="84"/>
      <c r="F158" s="84"/>
      <c r="G158" s="84"/>
      <c r="H158" s="84"/>
      <c r="I158" s="84"/>
      <c r="J158" s="84"/>
      <c r="K158" s="84"/>
      <c r="L158" s="84"/>
      <c r="M158" s="84"/>
      <c r="N158" s="84"/>
      <c r="O158" s="84"/>
      <c r="P158" s="84"/>
      <c r="Q158" s="84"/>
      <c r="R158" s="84"/>
      <c r="S158" s="84"/>
      <c r="T158" s="84"/>
      <c r="U158" s="84"/>
      <c r="V158" s="84"/>
      <c r="W158" s="84"/>
      <c r="X158" s="84"/>
      <c r="Y158" s="84"/>
      <c r="Z158" s="84"/>
      <c r="AA158" s="84"/>
      <c r="AB158" s="84"/>
      <c r="AC158" s="84"/>
      <c r="AD158" s="84"/>
      <c r="AE158" s="84"/>
      <c r="AF158" s="84"/>
      <c r="AG158" s="84"/>
      <c r="AH158" s="84"/>
      <c r="AI158" s="84"/>
      <c r="AJ158" s="84"/>
      <c r="AK158" s="84"/>
      <c r="AL158" s="84"/>
      <c r="AM158" s="84"/>
      <c r="AN158" s="84"/>
      <c r="AO158" s="84"/>
      <c r="AP158" s="84"/>
      <c r="AQ158" s="84"/>
      <c r="AR158" s="84"/>
      <c r="AS158" s="84"/>
      <c r="AT158" s="84"/>
      <c r="AU158" s="84"/>
      <c r="AV158" s="84"/>
      <c r="AW158" s="84"/>
      <c r="AX158" s="84"/>
      <c r="AY158" s="84"/>
      <c r="AZ158" s="84"/>
      <c r="BA158" s="84"/>
      <c r="BB158" s="25"/>
      <c r="BC158" s="25"/>
      <c r="BD158" s="25"/>
      <c r="BE158" s="25"/>
      <c r="BF158" s="25"/>
      <c r="BG158" s="25"/>
      <c r="BH158" s="25"/>
      <c r="BI158" s="25"/>
      <c r="BJ158" s="25"/>
      <c r="BK158" s="25"/>
      <c r="BL158" s="25"/>
      <c r="BM158" s="25"/>
      <c r="BN158" s="25"/>
      <c r="BO158" s="25"/>
      <c r="BP158" s="25"/>
      <c r="BQ158" s="25"/>
      <c r="BR158" s="25"/>
      <c r="BS158" s="25"/>
      <c r="BT158" s="25"/>
      <c r="BU158" s="25"/>
      <c r="BV158" s="25"/>
      <c r="BW158" s="25"/>
      <c r="BX158" s="25"/>
      <c r="BY158" s="25"/>
      <c r="BZ158" s="25"/>
      <c r="CA158" s="25"/>
      <c r="CB158" s="25"/>
      <c r="CC158" s="25"/>
      <c r="CD158" s="25"/>
      <c r="CE158" s="25"/>
      <c r="CF158" s="25"/>
      <c r="CG158" s="25"/>
      <c r="CH158" s="25"/>
      <c r="CI158" s="25"/>
      <c r="CJ158" s="25"/>
      <c r="CK158" s="25"/>
      <c r="CL158" s="25"/>
      <c r="CM158" s="25"/>
      <c r="CN158" s="25"/>
      <c r="CO158" s="25"/>
      <c r="CP158" s="25"/>
      <c r="CQ158" s="25"/>
      <c r="CR158" s="25"/>
      <c r="CS158" s="25"/>
      <c r="CT158" s="25"/>
      <c r="CU158" s="25"/>
      <c r="CV158" s="25"/>
      <c r="CW158" s="25"/>
      <c r="CX158" s="25"/>
      <c r="CY158" s="25"/>
      <c r="CZ158" s="25"/>
      <c r="DA158" s="25"/>
      <c r="DB158" s="25"/>
      <c r="DC158" s="25"/>
      <c r="DD158" s="25"/>
      <c r="DE158" s="25"/>
      <c r="DF158" s="25"/>
      <c r="DG158" s="25"/>
      <c r="DH158" s="25"/>
      <c r="DI158" s="25"/>
    </row>
    <row r="159" spans="1:113" ht="15.75" x14ac:dyDescent="0.2">
      <c r="A159" s="84"/>
      <c r="B159" s="84"/>
      <c r="C159" s="84"/>
      <c r="D159" s="84"/>
      <c r="E159" s="84"/>
      <c r="F159" s="84"/>
      <c r="G159" s="84"/>
      <c r="H159" s="84"/>
      <c r="I159" s="84"/>
      <c r="J159" s="84"/>
      <c r="K159" s="84"/>
      <c r="L159" s="84"/>
      <c r="M159" s="84"/>
      <c r="N159" s="84"/>
      <c r="O159" s="84"/>
      <c r="P159" s="84"/>
      <c r="Q159" s="84"/>
      <c r="R159" s="84"/>
      <c r="S159" s="84"/>
      <c r="T159" s="84"/>
      <c r="U159" s="84"/>
      <c r="V159" s="84"/>
      <c r="W159" s="84"/>
      <c r="X159" s="84"/>
      <c r="Y159" s="84"/>
      <c r="Z159" s="84"/>
      <c r="AA159" s="84"/>
      <c r="AB159" s="84"/>
      <c r="AC159" s="84"/>
      <c r="AD159" s="84"/>
      <c r="AE159" s="84"/>
      <c r="AF159" s="84"/>
      <c r="AG159" s="84"/>
      <c r="AH159" s="84"/>
      <c r="AI159" s="84"/>
      <c r="AJ159" s="84"/>
      <c r="AK159" s="84"/>
      <c r="AL159" s="84"/>
      <c r="AM159" s="84"/>
      <c r="AN159" s="84"/>
      <c r="AO159" s="84"/>
      <c r="AP159" s="84"/>
      <c r="AQ159" s="84"/>
      <c r="AR159" s="84"/>
      <c r="AS159" s="84"/>
      <c r="AT159" s="84"/>
      <c r="AU159" s="84"/>
      <c r="AV159" s="84"/>
      <c r="AW159" s="84"/>
      <c r="AX159" s="84"/>
      <c r="AY159" s="84"/>
      <c r="AZ159" s="84"/>
      <c r="BA159" s="84"/>
      <c r="BB159" s="25"/>
      <c r="BC159" s="25"/>
      <c r="BD159" s="25"/>
      <c r="BE159" s="25"/>
      <c r="BF159" s="25"/>
      <c r="BG159" s="25"/>
      <c r="BH159" s="25"/>
      <c r="BI159" s="25"/>
      <c r="BJ159" s="25"/>
      <c r="BK159" s="25"/>
      <c r="BL159" s="25"/>
      <c r="BM159" s="25"/>
      <c r="BN159" s="25"/>
      <c r="BO159" s="25"/>
      <c r="BP159" s="25"/>
      <c r="BQ159" s="25"/>
      <c r="BR159" s="25"/>
      <c r="BS159" s="25"/>
      <c r="BT159" s="25"/>
      <c r="BU159" s="25"/>
      <c r="BV159" s="25"/>
      <c r="BW159" s="25"/>
      <c r="BX159" s="25"/>
      <c r="BY159" s="25"/>
      <c r="BZ159" s="25"/>
      <c r="CA159" s="25"/>
      <c r="CB159" s="25"/>
      <c r="CC159" s="25"/>
      <c r="CD159" s="25"/>
      <c r="CE159" s="25"/>
      <c r="CF159" s="25"/>
      <c r="CG159" s="25"/>
      <c r="CH159" s="25"/>
      <c r="CI159" s="25"/>
      <c r="CJ159" s="25"/>
      <c r="CK159" s="25"/>
      <c r="CL159" s="25"/>
      <c r="CM159" s="25"/>
      <c r="CN159" s="25"/>
      <c r="CO159" s="25"/>
      <c r="CP159" s="25"/>
      <c r="CQ159" s="25"/>
      <c r="CR159" s="25"/>
      <c r="CS159" s="25"/>
      <c r="CT159" s="25"/>
      <c r="CU159" s="25"/>
      <c r="CV159" s="25"/>
      <c r="CW159" s="25"/>
      <c r="CX159" s="25"/>
      <c r="CY159" s="25"/>
      <c r="CZ159" s="25"/>
      <c r="DA159" s="25"/>
      <c r="DB159" s="25"/>
      <c r="DC159" s="25"/>
      <c r="DD159" s="25"/>
      <c r="DE159" s="25"/>
      <c r="DF159" s="25"/>
      <c r="DG159" s="25"/>
      <c r="DH159" s="25"/>
      <c r="DI159" s="25"/>
    </row>
    <row r="160" spans="1:113" ht="15.75" x14ac:dyDescent="0.2">
      <c r="A160" s="84"/>
      <c r="B160" s="84"/>
      <c r="C160" s="84"/>
      <c r="D160" s="84"/>
      <c r="E160" s="84"/>
      <c r="F160" s="84"/>
      <c r="G160" s="84"/>
      <c r="H160" s="84"/>
      <c r="I160" s="84"/>
      <c r="J160" s="84"/>
      <c r="K160" s="84"/>
      <c r="L160" s="84"/>
      <c r="M160" s="84"/>
      <c r="N160" s="84"/>
      <c r="O160" s="84"/>
      <c r="P160" s="84"/>
      <c r="Q160" s="84"/>
      <c r="R160" s="84"/>
      <c r="S160" s="84"/>
      <c r="T160" s="84"/>
      <c r="U160" s="84"/>
      <c r="V160" s="84"/>
      <c r="W160" s="84"/>
      <c r="X160" s="84"/>
      <c r="Y160" s="84"/>
      <c r="Z160" s="84"/>
      <c r="AA160" s="84"/>
      <c r="AB160" s="84"/>
      <c r="AC160" s="84"/>
      <c r="AD160" s="84"/>
      <c r="AE160" s="84"/>
      <c r="AF160" s="84"/>
      <c r="AG160" s="84"/>
      <c r="AH160" s="84"/>
      <c r="AI160" s="84"/>
      <c r="AJ160" s="84"/>
      <c r="AK160" s="84"/>
      <c r="AL160" s="84"/>
      <c r="AM160" s="84"/>
      <c r="AN160" s="84"/>
      <c r="AO160" s="84"/>
      <c r="AP160" s="84"/>
      <c r="AQ160" s="84"/>
      <c r="AR160" s="84"/>
      <c r="AS160" s="84"/>
      <c r="AT160" s="84"/>
      <c r="AU160" s="84"/>
      <c r="AV160" s="84"/>
      <c r="AW160" s="84"/>
      <c r="AX160" s="84"/>
      <c r="AY160" s="84"/>
      <c r="AZ160" s="84"/>
      <c r="BA160" s="84"/>
      <c r="BB160" s="25"/>
      <c r="BC160" s="25"/>
      <c r="BD160" s="25"/>
      <c r="BE160" s="25"/>
      <c r="BF160" s="25"/>
      <c r="BG160" s="25"/>
      <c r="BH160" s="25"/>
      <c r="BI160" s="25"/>
      <c r="BJ160" s="25"/>
      <c r="BK160" s="25"/>
      <c r="BL160" s="25"/>
      <c r="BM160" s="25"/>
      <c r="BN160" s="25"/>
      <c r="BO160" s="25"/>
      <c r="BP160" s="25"/>
      <c r="BQ160" s="25"/>
      <c r="BR160" s="25"/>
      <c r="BS160" s="25"/>
      <c r="BT160" s="25"/>
      <c r="BU160" s="25"/>
      <c r="BV160" s="25"/>
      <c r="BW160" s="25"/>
      <c r="BX160" s="25"/>
      <c r="BY160" s="25"/>
      <c r="BZ160" s="25"/>
      <c r="CA160" s="25"/>
      <c r="CB160" s="25"/>
      <c r="CC160" s="25"/>
      <c r="CD160" s="25"/>
      <c r="CE160" s="25"/>
      <c r="CF160" s="25"/>
      <c r="CG160" s="25"/>
      <c r="CH160" s="25"/>
      <c r="CI160" s="25"/>
      <c r="CJ160" s="25"/>
      <c r="CK160" s="25"/>
      <c r="CL160" s="25"/>
      <c r="CM160" s="25"/>
      <c r="CN160" s="25"/>
      <c r="CO160" s="25"/>
      <c r="CP160" s="25"/>
      <c r="CQ160" s="25"/>
      <c r="CR160" s="25"/>
      <c r="CS160" s="25"/>
      <c r="CT160" s="25"/>
      <c r="CU160" s="25"/>
      <c r="CV160" s="25"/>
      <c r="CW160" s="25"/>
      <c r="CX160" s="25"/>
      <c r="CY160" s="25"/>
      <c r="CZ160" s="25"/>
      <c r="DA160" s="25"/>
      <c r="DB160" s="25"/>
      <c r="DC160" s="25"/>
      <c r="DD160" s="25"/>
      <c r="DE160" s="25"/>
      <c r="DF160" s="25"/>
      <c r="DG160" s="25"/>
      <c r="DH160" s="25"/>
      <c r="DI160" s="25"/>
    </row>
    <row r="161" spans="1:113" ht="15.75" x14ac:dyDescent="0.2">
      <c r="A161" s="84"/>
      <c r="B161" s="84"/>
      <c r="C161" s="84"/>
      <c r="D161" s="84"/>
      <c r="E161" s="84"/>
      <c r="F161" s="84"/>
      <c r="G161" s="84"/>
      <c r="H161" s="84"/>
      <c r="I161" s="84"/>
      <c r="J161" s="84"/>
      <c r="K161" s="84"/>
      <c r="L161" s="84"/>
      <c r="M161" s="84"/>
      <c r="N161" s="84"/>
      <c r="O161" s="84"/>
      <c r="P161" s="84"/>
      <c r="Q161" s="84"/>
      <c r="R161" s="84"/>
      <c r="S161" s="84"/>
      <c r="T161" s="84"/>
      <c r="U161" s="84"/>
      <c r="V161" s="84"/>
      <c r="W161" s="84"/>
      <c r="X161" s="84"/>
      <c r="Y161" s="84"/>
      <c r="Z161" s="84"/>
      <c r="AA161" s="84"/>
      <c r="AB161" s="84"/>
      <c r="AC161" s="84"/>
      <c r="AD161" s="84"/>
      <c r="AE161" s="84"/>
      <c r="AF161" s="84"/>
      <c r="AG161" s="84"/>
      <c r="AH161" s="84"/>
      <c r="AI161" s="84"/>
      <c r="AJ161" s="84"/>
      <c r="AK161" s="84"/>
      <c r="AL161" s="84"/>
      <c r="AM161" s="84"/>
      <c r="AN161" s="84"/>
      <c r="AO161" s="84"/>
      <c r="AP161" s="84"/>
      <c r="AQ161" s="84"/>
      <c r="AR161" s="84"/>
      <c r="AS161" s="84"/>
      <c r="AT161" s="84"/>
      <c r="AU161" s="84"/>
      <c r="AV161" s="84"/>
      <c r="AW161" s="84"/>
      <c r="AX161" s="84"/>
      <c r="AY161" s="84"/>
      <c r="AZ161" s="84"/>
      <c r="BA161" s="84"/>
      <c r="BB161" s="25"/>
      <c r="BC161" s="25"/>
      <c r="BD161" s="25"/>
      <c r="BE161" s="25"/>
      <c r="BF161" s="25"/>
      <c r="BG161" s="25"/>
      <c r="BH161" s="25"/>
      <c r="BI161" s="25"/>
      <c r="BJ161" s="25"/>
      <c r="BK161" s="25"/>
      <c r="BL161" s="25"/>
      <c r="BM161" s="25"/>
      <c r="BN161" s="25"/>
      <c r="BO161" s="25"/>
      <c r="BP161" s="25"/>
      <c r="BQ161" s="25"/>
      <c r="BR161" s="25"/>
      <c r="BS161" s="25"/>
      <c r="BT161" s="25"/>
      <c r="BU161" s="25"/>
      <c r="BV161" s="25"/>
      <c r="BW161" s="25"/>
      <c r="BX161" s="25"/>
      <c r="BY161" s="25"/>
      <c r="BZ161" s="25"/>
      <c r="CA161" s="25"/>
      <c r="CB161" s="25"/>
      <c r="CC161" s="25"/>
      <c r="CD161" s="25"/>
      <c r="CE161" s="25"/>
      <c r="CF161" s="25"/>
      <c r="CG161" s="25"/>
      <c r="CH161" s="25"/>
      <c r="CI161" s="25"/>
      <c r="CJ161" s="25"/>
      <c r="CK161" s="25"/>
      <c r="CL161" s="25"/>
      <c r="CM161" s="25"/>
      <c r="CN161" s="25"/>
      <c r="CO161" s="25"/>
      <c r="CP161" s="25"/>
      <c r="CQ161" s="25"/>
      <c r="CR161" s="25"/>
      <c r="CS161" s="25"/>
      <c r="CT161" s="25"/>
      <c r="CU161" s="25"/>
      <c r="CV161" s="25"/>
      <c r="CW161" s="25"/>
      <c r="CX161" s="25"/>
      <c r="CY161" s="25"/>
      <c r="CZ161" s="25"/>
      <c r="DA161" s="25"/>
      <c r="DB161" s="25"/>
      <c r="DC161" s="25"/>
      <c r="DD161" s="25"/>
      <c r="DE161" s="25"/>
      <c r="DF161" s="25"/>
      <c r="DG161" s="25"/>
      <c r="DH161" s="25"/>
      <c r="DI161" s="25"/>
    </row>
    <row r="162" spans="1:113" ht="15.75" x14ac:dyDescent="0.2">
      <c r="A162" s="84"/>
      <c r="B162" s="84"/>
      <c r="C162" s="84"/>
      <c r="D162" s="84"/>
      <c r="E162" s="84"/>
      <c r="F162" s="84"/>
      <c r="G162" s="84"/>
      <c r="H162" s="84"/>
      <c r="I162" s="84"/>
      <c r="J162" s="84"/>
      <c r="K162" s="84"/>
      <c r="L162" s="84"/>
      <c r="M162" s="84"/>
      <c r="N162" s="84"/>
      <c r="O162" s="84"/>
      <c r="P162" s="84"/>
      <c r="Q162" s="84"/>
      <c r="R162" s="84"/>
      <c r="S162" s="84"/>
      <c r="T162" s="84"/>
      <c r="U162" s="84"/>
      <c r="V162" s="84"/>
      <c r="W162" s="84"/>
      <c r="X162" s="84"/>
      <c r="Y162" s="84"/>
      <c r="Z162" s="84"/>
      <c r="AA162" s="84"/>
      <c r="AB162" s="84"/>
      <c r="AC162" s="84"/>
      <c r="AD162" s="84"/>
      <c r="AE162" s="84"/>
      <c r="AF162" s="84"/>
      <c r="AG162" s="84"/>
      <c r="AH162" s="84"/>
      <c r="AI162" s="84"/>
      <c r="AJ162" s="84"/>
      <c r="AK162" s="84"/>
      <c r="AL162" s="84"/>
      <c r="AM162" s="84"/>
      <c r="AN162" s="84"/>
      <c r="AO162" s="84"/>
      <c r="AP162" s="84"/>
      <c r="AQ162" s="84"/>
      <c r="AR162" s="84"/>
      <c r="AS162" s="84"/>
      <c r="AT162" s="84"/>
      <c r="AU162" s="84"/>
      <c r="AV162" s="84"/>
      <c r="AW162" s="84"/>
      <c r="AX162" s="84"/>
      <c r="AY162" s="84"/>
      <c r="AZ162" s="84"/>
      <c r="BA162" s="84"/>
      <c r="BB162" s="25"/>
      <c r="BC162" s="25"/>
      <c r="BD162" s="25"/>
      <c r="BE162" s="25"/>
      <c r="BF162" s="25"/>
      <c r="BG162" s="25"/>
      <c r="BH162" s="25"/>
      <c r="BI162" s="25"/>
      <c r="BJ162" s="25"/>
      <c r="BK162" s="25"/>
      <c r="BL162" s="25"/>
      <c r="BM162" s="25"/>
      <c r="BN162" s="25"/>
      <c r="BO162" s="25"/>
      <c r="BP162" s="25"/>
      <c r="BQ162" s="25"/>
      <c r="BR162" s="25"/>
      <c r="BS162" s="25"/>
      <c r="BT162" s="25"/>
      <c r="BU162" s="25"/>
      <c r="BV162" s="25"/>
      <c r="BW162" s="25"/>
      <c r="BX162" s="25"/>
      <c r="BY162" s="25"/>
      <c r="BZ162" s="25"/>
      <c r="CA162" s="25"/>
      <c r="CB162" s="25"/>
      <c r="CC162" s="25"/>
      <c r="CD162" s="25"/>
      <c r="CE162" s="25"/>
      <c r="CF162" s="25"/>
      <c r="CG162" s="25"/>
      <c r="CH162" s="25"/>
      <c r="CI162" s="25"/>
      <c r="CJ162" s="25"/>
      <c r="CK162" s="25"/>
      <c r="CL162" s="25"/>
      <c r="CM162" s="25"/>
      <c r="CN162" s="25"/>
      <c r="CO162" s="25"/>
      <c r="CP162" s="25"/>
      <c r="CQ162" s="25"/>
      <c r="CR162" s="25"/>
      <c r="CS162" s="25"/>
      <c r="CT162" s="25"/>
      <c r="CU162" s="25"/>
      <c r="CV162" s="25"/>
      <c r="CW162" s="25"/>
      <c r="CX162" s="25"/>
      <c r="CY162" s="25"/>
      <c r="CZ162" s="25"/>
      <c r="DA162" s="25"/>
      <c r="DB162" s="25"/>
      <c r="DC162" s="25"/>
      <c r="DD162" s="25"/>
      <c r="DE162" s="25"/>
      <c r="DF162" s="25"/>
      <c r="DG162" s="25"/>
      <c r="DH162" s="25"/>
      <c r="DI162" s="25"/>
    </row>
    <row r="163" spans="1:113" ht="15.75" x14ac:dyDescent="0.2">
      <c r="A163" s="84"/>
      <c r="B163" s="84"/>
      <c r="C163" s="84"/>
      <c r="D163" s="84"/>
      <c r="E163" s="84"/>
      <c r="F163" s="84"/>
      <c r="G163" s="84"/>
      <c r="H163" s="84"/>
      <c r="I163" s="84"/>
      <c r="J163" s="84"/>
      <c r="K163" s="84"/>
      <c r="L163" s="84"/>
      <c r="M163" s="84"/>
      <c r="N163" s="84"/>
      <c r="O163" s="84"/>
      <c r="P163" s="84"/>
      <c r="Q163" s="84"/>
      <c r="R163" s="84"/>
      <c r="S163" s="84"/>
      <c r="T163" s="84"/>
      <c r="U163" s="84"/>
      <c r="V163" s="84"/>
      <c r="W163" s="84"/>
      <c r="X163" s="84"/>
      <c r="Y163" s="84"/>
      <c r="Z163" s="84"/>
      <c r="AA163" s="84"/>
      <c r="AB163" s="84"/>
      <c r="AC163" s="84"/>
      <c r="AD163" s="84"/>
      <c r="AE163" s="84"/>
      <c r="AF163" s="84"/>
      <c r="AG163" s="84"/>
      <c r="AH163" s="84"/>
      <c r="AI163" s="84"/>
      <c r="AJ163" s="84"/>
      <c r="AK163" s="84"/>
      <c r="AL163" s="84"/>
      <c r="AM163" s="84"/>
      <c r="AN163" s="84"/>
      <c r="AO163" s="84"/>
      <c r="AP163" s="84"/>
      <c r="AQ163" s="84"/>
      <c r="AR163" s="84"/>
      <c r="AS163" s="84"/>
      <c r="AT163" s="84"/>
      <c r="AU163" s="84"/>
      <c r="AV163" s="84"/>
      <c r="AW163" s="84"/>
      <c r="AX163" s="84"/>
      <c r="AY163" s="84"/>
      <c r="AZ163" s="84"/>
      <c r="BA163" s="84"/>
      <c r="BB163" s="25"/>
      <c r="BC163" s="25"/>
      <c r="BD163" s="25"/>
      <c r="BE163" s="25"/>
      <c r="BF163" s="25"/>
      <c r="BG163" s="25"/>
      <c r="BH163" s="25"/>
      <c r="BI163" s="25"/>
      <c r="BJ163" s="25"/>
      <c r="BK163" s="25"/>
      <c r="BL163" s="25"/>
      <c r="BM163" s="25"/>
      <c r="BN163" s="25"/>
      <c r="BO163" s="25"/>
      <c r="BP163" s="25"/>
      <c r="BQ163" s="25"/>
      <c r="BR163" s="25"/>
      <c r="BS163" s="25"/>
      <c r="BT163" s="25"/>
      <c r="BU163" s="25"/>
      <c r="BV163" s="25"/>
      <c r="BW163" s="25"/>
      <c r="BX163" s="25"/>
      <c r="BY163" s="25"/>
      <c r="BZ163" s="25"/>
      <c r="CA163" s="25"/>
      <c r="CB163" s="25"/>
      <c r="CC163" s="25"/>
      <c r="CD163" s="25"/>
      <c r="CE163" s="25"/>
      <c r="CF163" s="25"/>
      <c r="CG163" s="25"/>
      <c r="CH163" s="25"/>
      <c r="CI163" s="25"/>
      <c r="CJ163" s="25"/>
      <c r="CK163" s="25"/>
      <c r="CL163" s="25"/>
      <c r="CM163" s="25"/>
      <c r="CN163" s="25"/>
      <c r="CO163" s="25"/>
      <c r="CP163" s="25"/>
      <c r="CQ163" s="25"/>
      <c r="CR163" s="25"/>
      <c r="CS163" s="25"/>
      <c r="CT163" s="25"/>
      <c r="CU163" s="25"/>
      <c r="CV163" s="25"/>
      <c r="CW163" s="25"/>
      <c r="CX163" s="25"/>
      <c r="CY163" s="25"/>
      <c r="CZ163" s="25"/>
      <c r="DA163" s="25"/>
      <c r="DB163" s="25"/>
      <c r="DC163" s="25"/>
      <c r="DD163" s="25"/>
      <c r="DE163" s="25"/>
      <c r="DF163" s="25"/>
      <c r="DG163" s="25"/>
      <c r="DH163" s="25"/>
      <c r="DI163" s="25"/>
    </row>
    <row r="164" spans="1:113" ht="15.75" x14ac:dyDescent="0.2">
      <c r="A164" s="84"/>
      <c r="B164" s="84"/>
      <c r="C164" s="84"/>
      <c r="D164" s="84"/>
      <c r="E164" s="84"/>
      <c r="F164" s="84"/>
      <c r="G164" s="84"/>
      <c r="H164" s="84"/>
      <c r="I164" s="84"/>
      <c r="J164" s="84"/>
      <c r="K164" s="84"/>
      <c r="L164" s="84"/>
      <c r="M164" s="84"/>
      <c r="N164" s="84"/>
      <c r="O164" s="84"/>
      <c r="P164" s="84"/>
      <c r="Q164" s="84"/>
      <c r="R164" s="84"/>
      <c r="S164" s="84"/>
      <c r="T164" s="84"/>
      <c r="U164" s="84"/>
      <c r="V164" s="84"/>
      <c r="W164" s="84"/>
      <c r="X164" s="84"/>
      <c r="Y164" s="84"/>
      <c r="Z164" s="84"/>
      <c r="AA164" s="84"/>
      <c r="AB164" s="84"/>
      <c r="AC164" s="84"/>
      <c r="AD164" s="84"/>
      <c r="AE164" s="84"/>
      <c r="AF164" s="84"/>
      <c r="AG164" s="84"/>
      <c r="AH164" s="84"/>
      <c r="AI164" s="84"/>
      <c r="AJ164" s="84"/>
      <c r="AK164" s="84"/>
      <c r="AL164" s="84"/>
      <c r="AM164" s="84"/>
      <c r="AN164" s="84"/>
      <c r="AO164" s="84"/>
      <c r="AP164" s="84"/>
      <c r="AQ164" s="84"/>
      <c r="AR164" s="84"/>
      <c r="AS164" s="84"/>
      <c r="AT164" s="84"/>
      <c r="AU164" s="84"/>
      <c r="AV164" s="84"/>
      <c r="AW164" s="84"/>
      <c r="AX164" s="84"/>
      <c r="AY164" s="84"/>
      <c r="AZ164" s="84"/>
      <c r="BA164" s="84"/>
      <c r="BB164" s="25"/>
      <c r="BC164" s="25"/>
      <c r="BD164" s="25"/>
      <c r="BE164" s="25"/>
      <c r="BF164" s="25"/>
      <c r="BG164" s="25"/>
      <c r="BH164" s="25"/>
      <c r="BI164" s="25"/>
      <c r="BJ164" s="25"/>
      <c r="BK164" s="25"/>
      <c r="BL164" s="25"/>
      <c r="BM164" s="25"/>
      <c r="BN164" s="25"/>
      <c r="BO164" s="25"/>
      <c r="BP164" s="25"/>
      <c r="BQ164" s="25"/>
      <c r="BR164" s="25"/>
      <c r="BS164" s="25"/>
      <c r="BT164" s="25"/>
      <c r="BU164" s="25"/>
      <c r="BV164" s="25"/>
      <c r="BW164" s="25"/>
      <c r="BX164" s="25"/>
      <c r="BY164" s="25"/>
      <c r="BZ164" s="25"/>
      <c r="CA164" s="25"/>
      <c r="CB164" s="25"/>
      <c r="CC164" s="25"/>
      <c r="CD164" s="25"/>
      <c r="CE164" s="25"/>
      <c r="CF164" s="25"/>
      <c r="CG164" s="25"/>
      <c r="CH164" s="25"/>
      <c r="CI164" s="25"/>
      <c r="CJ164" s="25"/>
      <c r="CK164" s="25"/>
      <c r="CL164" s="25"/>
      <c r="CM164" s="25"/>
      <c r="CN164" s="25"/>
      <c r="CO164" s="25"/>
      <c r="CP164" s="25"/>
      <c r="CQ164" s="25"/>
      <c r="CR164" s="25"/>
      <c r="CS164" s="25"/>
      <c r="CT164" s="25"/>
      <c r="CU164" s="25"/>
      <c r="CV164" s="25"/>
      <c r="CW164" s="25"/>
      <c r="CX164" s="25"/>
      <c r="CY164" s="25"/>
      <c r="CZ164" s="25"/>
      <c r="DA164" s="25"/>
      <c r="DB164" s="25"/>
      <c r="DC164" s="25"/>
      <c r="DD164" s="25"/>
      <c r="DE164" s="25"/>
      <c r="DF164" s="25"/>
      <c r="DG164" s="25"/>
      <c r="DH164" s="25"/>
      <c r="DI164" s="25"/>
    </row>
    <row r="165" spans="1:113" ht="15.75" x14ac:dyDescent="0.2">
      <c r="A165" s="84"/>
      <c r="B165" s="84"/>
      <c r="C165" s="84"/>
      <c r="D165" s="84"/>
      <c r="E165" s="84"/>
      <c r="F165" s="84"/>
      <c r="G165" s="84"/>
      <c r="H165" s="84"/>
      <c r="I165" s="84"/>
      <c r="J165" s="84"/>
      <c r="K165" s="84"/>
      <c r="L165" s="84"/>
      <c r="M165" s="84"/>
      <c r="N165" s="84"/>
      <c r="O165" s="84"/>
      <c r="P165" s="84"/>
      <c r="Q165" s="84"/>
      <c r="R165" s="84"/>
      <c r="S165" s="84"/>
      <c r="T165" s="84"/>
      <c r="U165" s="84"/>
      <c r="V165" s="84"/>
      <c r="W165" s="84"/>
      <c r="X165" s="84"/>
      <c r="Y165" s="84"/>
      <c r="Z165" s="84"/>
      <c r="AA165" s="84"/>
      <c r="AB165" s="84"/>
      <c r="AC165" s="84"/>
      <c r="AD165" s="84"/>
      <c r="AE165" s="84"/>
      <c r="AF165" s="84"/>
      <c r="AG165" s="84"/>
      <c r="AH165" s="84"/>
      <c r="AI165" s="84"/>
      <c r="AJ165" s="84"/>
      <c r="AK165" s="84"/>
      <c r="AL165" s="84"/>
      <c r="AM165" s="84"/>
      <c r="AN165" s="84"/>
      <c r="AO165" s="84"/>
      <c r="AP165" s="84"/>
      <c r="AQ165" s="84"/>
      <c r="AR165" s="84"/>
      <c r="AS165" s="84"/>
      <c r="AT165" s="84"/>
      <c r="AU165" s="84"/>
      <c r="AV165" s="84"/>
      <c r="AW165" s="84"/>
      <c r="AX165" s="84"/>
      <c r="AY165" s="84"/>
      <c r="AZ165" s="84"/>
      <c r="BA165" s="84"/>
      <c r="BB165" s="25"/>
      <c r="BC165" s="25"/>
      <c r="BD165" s="25"/>
      <c r="BE165" s="25"/>
      <c r="BF165" s="25"/>
      <c r="BG165" s="25"/>
      <c r="BH165" s="25"/>
      <c r="BI165" s="25"/>
      <c r="BJ165" s="25"/>
      <c r="BK165" s="25"/>
      <c r="BL165" s="25"/>
      <c r="BM165" s="25"/>
      <c r="BN165" s="25"/>
      <c r="BO165" s="25"/>
      <c r="BP165" s="25"/>
      <c r="BQ165" s="25"/>
      <c r="BR165" s="25"/>
      <c r="BS165" s="25"/>
      <c r="BT165" s="25"/>
      <c r="BU165" s="25"/>
      <c r="BV165" s="25"/>
      <c r="BW165" s="25"/>
      <c r="BX165" s="25"/>
      <c r="BY165" s="25"/>
      <c r="BZ165" s="25"/>
      <c r="CA165" s="25"/>
      <c r="CB165" s="25"/>
      <c r="CC165" s="25"/>
      <c r="CD165" s="25"/>
      <c r="CE165" s="25"/>
      <c r="CF165" s="25"/>
      <c r="CG165" s="25"/>
      <c r="CH165" s="25"/>
      <c r="CI165" s="25"/>
      <c r="CJ165" s="25"/>
      <c r="CK165" s="25"/>
      <c r="CL165" s="25"/>
      <c r="CM165" s="25"/>
      <c r="CN165" s="25"/>
      <c r="CO165" s="25"/>
      <c r="CP165" s="25"/>
      <c r="CQ165" s="25"/>
      <c r="CR165" s="25"/>
      <c r="CS165" s="25"/>
      <c r="CT165" s="25"/>
      <c r="CU165" s="25"/>
      <c r="CV165" s="25"/>
      <c r="CW165" s="25"/>
      <c r="CX165" s="25"/>
      <c r="CY165" s="25"/>
      <c r="CZ165" s="25"/>
      <c r="DA165" s="25"/>
      <c r="DB165" s="25"/>
      <c r="DC165" s="25"/>
      <c r="DD165" s="25"/>
      <c r="DE165" s="25"/>
      <c r="DF165" s="25"/>
      <c r="DG165" s="25"/>
      <c r="DH165" s="25"/>
      <c r="DI165" s="25"/>
    </row>
    <row r="166" spans="1:113" ht="15.75" x14ac:dyDescent="0.2">
      <c r="A166" s="84"/>
      <c r="B166" s="84"/>
      <c r="C166" s="84"/>
      <c r="D166" s="84"/>
      <c r="E166" s="84"/>
      <c r="F166" s="84"/>
      <c r="G166" s="84"/>
      <c r="H166" s="84"/>
      <c r="I166" s="84"/>
      <c r="J166" s="84"/>
      <c r="K166" s="84"/>
      <c r="L166" s="84"/>
      <c r="M166" s="84"/>
      <c r="N166" s="84"/>
      <c r="O166" s="84"/>
      <c r="P166" s="84"/>
      <c r="Q166" s="84"/>
      <c r="R166" s="84"/>
      <c r="S166" s="84"/>
      <c r="T166" s="84"/>
      <c r="U166" s="84"/>
      <c r="V166" s="84"/>
      <c r="W166" s="84"/>
      <c r="X166" s="84"/>
      <c r="Y166" s="84"/>
      <c r="Z166" s="84"/>
      <c r="AA166" s="84"/>
      <c r="AB166" s="84"/>
      <c r="AC166" s="84"/>
      <c r="AD166" s="84"/>
      <c r="AE166" s="84"/>
      <c r="AF166" s="84"/>
      <c r="AG166" s="84"/>
      <c r="AH166" s="84"/>
      <c r="AI166" s="84"/>
      <c r="AJ166" s="84"/>
      <c r="AK166" s="84"/>
      <c r="AL166" s="84"/>
      <c r="AM166" s="84"/>
      <c r="AN166" s="84"/>
      <c r="AO166" s="84"/>
      <c r="AP166" s="84"/>
      <c r="AQ166" s="84"/>
      <c r="AR166" s="84"/>
      <c r="AS166" s="84"/>
      <c r="AT166" s="84"/>
      <c r="AU166" s="84"/>
      <c r="AV166" s="84"/>
      <c r="AW166" s="84"/>
      <c r="AX166" s="84"/>
      <c r="AY166" s="84"/>
      <c r="AZ166" s="84"/>
      <c r="BA166" s="84"/>
      <c r="BB166" s="25"/>
      <c r="BC166" s="25"/>
      <c r="BD166" s="25"/>
      <c r="BE166" s="25"/>
      <c r="BF166" s="25"/>
      <c r="BG166" s="25"/>
      <c r="BH166" s="25"/>
      <c r="BI166" s="25"/>
      <c r="BJ166" s="25"/>
      <c r="BK166" s="25"/>
      <c r="BL166" s="25"/>
      <c r="BM166" s="25"/>
      <c r="BN166" s="25"/>
      <c r="BO166" s="25"/>
      <c r="BP166" s="25"/>
      <c r="BQ166" s="25"/>
      <c r="BR166" s="25"/>
      <c r="BS166" s="25"/>
      <c r="BT166" s="25"/>
      <c r="BU166" s="25"/>
      <c r="BV166" s="25"/>
      <c r="BW166" s="25"/>
      <c r="BX166" s="25"/>
      <c r="BY166" s="25"/>
      <c r="BZ166" s="25"/>
      <c r="CA166" s="25"/>
      <c r="CB166" s="25"/>
      <c r="CC166" s="25"/>
      <c r="CD166" s="25"/>
      <c r="CE166" s="25"/>
      <c r="CF166" s="25"/>
      <c r="CG166" s="25"/>
      <c r="CH166" s="25"/>
      <c r="CI166" s="25"/>
      <c r="CJ166" s="25"/>
      <c r="CK166" s="25"/>
      <c r="CL166" s="25"/>
      <c r="CM166" s="25"/>
      <c r="CN166" s="25"/>
      <c r="CO166" s="25"/>
      <c r="CP166" s="25"/>
      <c r="CQ166" s="25"/>
      <c r="CR166" s="25"/>
      <c r="CS166" s="25"/>
      <c r="CT166" s="25"/>
      <c r="CU166" s="25"/>
      <c r="CV166" s="25"/>
      <c r="CW166" s="25"/>
      <c r="CX166" s="25"/>
      <c r="CY166" s="25"/>
      <c r="CZ166" s="25"/>
      <c r="DA166" s="25"/>
      <c r="DB166" s="25"/>
      <c r="DC166" s="25"/>
      <c r="DD166" s="25"/>
      <c r="DE166" s="25"/>
      <c r="DF166" s="25"/>
      <c r="DG166" s="25"/>
      <c r="DH166" s="25"/>
      <c r="DI166" s="25"/>
    </row>
    <row r="167" spans="1:113" ht="15.75" x14ac:dyDescent="0.2">
      <c r="A167" s="84"/>
      <c r="B167" s="84"/>
      <c r="C167" s="84"/>
      <c r="D167" s="84"/>
      <c r="E167" s="84"/>
      <c r="F167" s="84"/>
      <c r="G167" s="84"/>
      <c r="H167" s="84"/>
      <c r="I167" s="84"/>
      <c r="J167" s="84"/>
      <c r="K167" s="84"/>
      <c r="L167" s="84"/>
      <c r="M167" s="84"/>
      <c r="N167" s="84"/>
      <c r="O167" s="84"/>
      <c r="P167" s="84"/>
      <c r="Q167" s="84"/>
      <c r="R167" s="84"/>
      <c r="S167" s="84"/>
      <c r="T167" s="84"/>
      <c r="U167" s="84"/>
      <c r="V167" s="84"/>
      <c r="W167" s="84"/>
      <c r="X167" s="84"/>
      <c r="Y167" s="84"/>
      <c r="Z167" s="84"/>
      <c r="AA167" s="84"/>
      <c r="AB167" s="84"/>
      <c r="AC167" s="84"/>
      <c r="AD167" s="84"/>
      <c r="AE167" s="84"/>
      <c r="AF167" s="84"/>
      <c r="AG167" s="84"/>
      <c r="AH167" s="84"/>
      <c r="AI167" s="84"/>
      <c r="AJ167" s="84"/>
      <c r="AK167" s="84"/>
      <c r="AL167" s="84"/>
      <c r="AM167" s="84"/>
      <c r="AN167" s="84"/>
      <c r="AO167" s="84"/>
      <c r="AP167" s="84"/>
      <c r="AQ167" s="84"/>
      <c r="AR167" s="84"/>
      <c r="AS167" s="84"/>
      <c r="AT167" s="84"/>
      <c r="AU167" s="84"/>
      <c r="AV167" s="84"/>
      <c r="AW167" s="84"/>
      <c r="AX167" s="84"/>
      <c r="AY167" s="84"/>
      <c r="AZ167" s="84"/>
      <c r="BA167" s="84"/>
      <c r="BB167" s="25"/>
      <c r="BC167" s="25"/>
      <c r="BD167" s="25"/>
      <c r="BE167" s="25"/>
      <c r="BF167" s="25"/>
      <c r="BG167" s="25"/>
      <c r="BH167" s="25"/>
      <c r="BI167" s="25"/>
      <c r="BJ167" s="25"/>
      <c r="BK167" s="25"/>
      <c r="BL167" s="25"/>
      <c r="BM167" s="25"/>
      <c r="BN167" s="25"/>
      <c r="BO167" s="25"/>
      <c r="BP167" s="25"/>
      <c r="BQ167" s="25"/>
      <c r="BR167" s="25"/>
      <c r="BS167" s="25"/>
      <c r="BT167" s="25"/>
      <c r="BU167" s="25"/>
      <c r="BV167" s="25"/>
      <c r="BW167" s="25"/>
      <c r="BX167" s="25"/>
      <c r="BY167" s="25"/>
      <c r="BZ167" s="25"/>
      <c r="CA167" s="25"/>
      <c r="CB167" s="25"/>
      <c r="CC167" s="25"/>
      <c r="CD167" s="25"/>
      <c r="CE167" s="25"/>
      <c r="CF167" s="25"/>
      <c r="CG167" s="25"/>
      <c r="CH167" s="25"/>
      <c r="CI167" s="25"/>
      <c r="CJ167" s="25"/>
      <c r="CK167" s="25"/>
      <c r="CL167" s="25"/>
      <c r="CM167" s="25"/>
      <c r="CN167" s="25"/>
      <c r="CO167" s="25"/>
      <c r="CP167" s="25"/>
      <c r="CQ167" s="25"/>
      <c r="CR167" s="25"/>
      <c r="CS167" s="25"/>
      <c r="CT167" s="25"/>
      <c r="CU167" s="25"/>
      <c r="CV167" s="25"/>
      <c r="CW167" s="25"/>
      <c r="CX167" s="25"/>
      <c r="CY167" s="25"/>
      <c r="CZ167" s="25"/>
      <c r="DA167" s="25"/>
      <c r="DB167" s="25"/>
      <c r="DC167" s="25"/>
      <c r="DD167" s="25"/>
      <c r="DE167" s="25"/>
      <c r="DF167" s="25"/>
      <c r="DG167" s="25"/>
      <c r="DH167" s="25"/>
      <c r="DI167" s="25"/>
    </row>
    <row r="168" spans="1:113" ht="15.75" x14ac:dyDescent="0.2">
      <c r="A168" s="84"/>
      <c r="B168" s="84"/>
      <c r="C168" s="84"/>
      <c r="D168" s="84"/>
      <c r="E168" s="84"/>
      <c r="F168" s="84"/>
      <c r="G168" s="84"/>
      <c r="H168" s="84"/>
      <c r="I168" s="84"/>
      <c r="J168" s="84"/>
      <c r="K168" s="84"/>
      <c r="L168" s="84"/>
      <c r="M168" s="84"/>
      <c r="N168" s="84"/>
      <c r="O168" s="84"/>
      <c r="P168" s="84"/>
      <c r="Q168" s="84"/>
      <c r="R168" s="84"/>
      <c r="S168" s="84"/>
      <c r="T168" s="84"/>
      <c r="U168" s="84"/>
      <c r="V168" s="84"/>
      <c r="W168" s="84"/>
      <c r="X168" s="84"/>
      <c r="Y168" s="84"/>
      <c r="Z168" s="84"/>
      <c r="AA168" s="84"/>
      <c r="AB168" s="84"/>
      <c r="AC168" s="84"/>
      <c r="AD168" s="84"/>
      <c r="AE168" s="84"/>
      <c r="AF168" s="84"/>
      <c r="AG168" s="84"/>
      <c r="AH168" s="84"/>
      <c r="AI168" s="84"/>
      <c r="AJ168" s="84"/>
      <c r="AK168" s="84"/>
      <c r="AL168" s="84"/>
      <c r="AM168" s="84"/>
      <c r="AN168" s="84"/>
      <c r="AO168" s="84"/>
      <c r="AP168" s="84"/>
      <c r="AQ168" s="84"/>
      <c r="AR168" s="84"/>
      <c r="AS168" s="84"/>
      <c r="AT168" s="84"/>
      <c r="AU168" s="84"/>
      <c r="AV168" s="84"/>
      <c r="AW168" s="84"/>
      <c r="AX168" s="84"/>
      <c r="AY168" s="84"/>
      <c r="AZ168" s="84"/>
      <c r="BA168" s="84"/>
      <c r="BB168" s="25"/>
      <c r="BC168" s="25"/>
      <c r="BD168" s="25"/>
      <c r="BE168" s="25"/>
      <c r="BF168" s="25"/>
      <c r="BG168" s="25"/>
      <c r="BH168" s="25"/>
      <c r="BI168" s="25"/>
      <c r="BJ168" s="25"/>
      <c r="BK168" s="25"/>
      <c r="BL168" s="25"/>
      <c r="BM168" s="25"/>
      <c r="BN168" s="25"/>
      <c r="BO168" s="25"/>
      <c r="BP168" s="25"/>
      <c r="BQ168" s="25"/>
      <c r="BR168" s="25"/>
      <c r="BS168" s="25"/>
      <c r="BT168" s="25"/>
      <c r="BU168" s="25"/>
      <c r="BV168" s="25"/>
      <c r="BW168" s="25"/>
      <c r="BX168" s="25"/>
      <c r="BY168" s="25"/>
      <c r="BZ168" s="25"/>
      <c r="CA168" s="25"/>
      <c r="CB168" s="25"/>
      <c r="CC168" s="25"/>
      <c r="CD168" s="25"/>
      <c r="CE168" s="25"/>
      <c r="CF168" s="25"/>
      <c r="CG168" s="25"/>
      <c r="CH168" s="25"/>
      <c r="CI168" s="25"/>
      <c r="CJ168" s="25"/>
      <c r="CK168" s="25"/>
      <c r="CL168" s="25"/>
      <c r="CM168" s="25"/>
      <c r="CN168" s="25"/>
      <c r="CO168" s="25"/>
      <c r="CP168" s="25"/>
      <c r="CQ168" s="25"/>
      <c r="CR168" s="25"/>
      <c r="CS168" s="25"/>
      <c r="CT168" s="25"/>
      <c r="CU168" s="25"/>
      <c r="CV168" s="25"/>
      <c r="CW168" s="25"/>
      <c r="CX168" s="25"/>
      <c r="CY168" s="25"/>
      <c r="CZ168" s="25"/>
      <c r="DA168" s="25"/>
      <c r="DB168" s="25"/>
      <c r="DC168" s="25"/>
      <c r="DD168" s="25"/>
      <c r="DE168" s="25"/>
      <c r="DF168" s="25"/>
      <c r="DG168" s="25"/>
      <c r="DH168" s="25"/>
      <c r="DI168" s="25"/>
    </row>
    <row r="169" spans="1:113" ht="15.75" x14ac:dyDescent="0.2">
      <c r="A169" s="84"/>
      <c r="B169" s="84"/>
      <c r="C169" s="84"/>
      <c r="D169" s="84"/>
      <c r="E169" s="84"/>
      <c r="F169" s="84"/>
      <c r="G169" s="84"/>
      <c r="H169" s="84"/>
      <c r="I169" s="84"/>
      <c r="J169" s="84"/>
      <c r="K169" s="84"/>
      <c r="L169" s="84"/>
      <c r="M169" s="84"/>
      <c r="N169" s="84"/>
      <c r="O169" s="84"/>
      <c r="P169" s="84"/>
      <c r="Q169" s="84"/>
      <c r="R169" s="84"/>
      <c r="S169" s="84"/>
      <c r="T169" s="84"/>
      <c r="U169" s="84"/>
      <c r="V169" s="84"/>
      <c r="W169" s="84"/>
      <c r="X169" s="84"/>
      <c r="Y169" s="84"/>
      <c r="Z169" s="84"/>
      <c r="AA169" s="84"/>
      <c r="AB169" s="84"/>
      <c r="AC169" s="84"/>
      <c r="AD169" s="84"/>
      <c r="AE169" s="84"/>
      <c r="AF169" s="84"/>
      <c r="AG169" s="84"/>
      <c r="AH169" s="84"/>
      <c r="AI169" s="84"/>
      <c r="AJ169" s="84"/>
      <c r="AK169" s="84"/>
      <c r="AL169" s="84"/>
      <c r="AM169" s="84"/>
      <c r="AN169" s="84"/>
      <c r="AO169" s="84"/>
      <c r="AP169" s="84"/>
      <c r="AQ169" s="84"/>
      <c r="AR169" s="84"/>
      <c r="AS169" s="84"/>
      <c r="AT169" s="84"/>
      <c r="AU169" s="84"/>
      <c r="AV169" s="84"/>
      <c r="AW169" s="84"/>
      <c r="AX169" s="84"/>
      <c r="AY169" s="84"/>
      <c r="AZ169" s="84"/>
      <c r="BA169" s="84"/>
      <c r="BB169" s="25"/>
      <c r="BC169" s="25"/>
      <c r="BD169" s="25"/>
      <c r="BE169" s="25"/>
      <c r="BF169" s="25"/>
      <c r="BG169" s="25"/>
      <c r="BH169" s="25"/>
      <c r="BI169" s="25"/>
      <c r="BJ169" s="25"/>
      <c r="BK169" s="25"/>
      <c r="BL169" s="25"/>
      <c r="BM169" s="25"/>
      <c r="BN169" s="25"/>
      <c r="BO169" s="25"/>
      <c r="BP169" s="25"/>
      <c r="BQ169" s="25"/>
      <c r="BR169" s="25"/>
      <c r="BS169" s="25"/>
      <c r="BT169" s="25"/>
      <c r="BU169" s="25"/>
      <c r="BV169" s="25"/>
      <c r="BW169" s="25"/>
      <c r="BX169" s="25"/>
      <c r="BY169" s="25"/>
      <c r="BZ169" s="25"/>
      <c r="CA169" s="25"/>
      <c r="CB169" s="25"/>
      <c r="CC169" s="25"/>
      <c r="CD169" s="25"/>
      <c r="CE169" s="25"/>
      <c r="CF169" s="25"/>
      <c r="CG169" s="25"/>
      <c r="CH169" s="25"/>
      <c r="CI169" s="25"/>
      <c r="CJ169" s="25"/>
      <c r="CK169" s="25"/>
      <c r="CL169" s="25"/>
      <c r="CM169" s="25"/>
      <c r="CN169" s="25"/>
      <c r="CO169" s="25"/>
      <c r="CP169" s="25"/>
      <c r="CQ169" s="25"/>
      <c r="CR169" s="25"/>
      <c r="CS169" s="25"/>
      <c r="CT169" s="25"/>
      <c r="CU169" s="25"/>
      <c r="CV169" s="25"/>
      <c r="CW169" s="25"/>
      <c r="CX169" s="25"/>
      <c r="CY169" s="25"/>
      <c r="CZ169" s="25"/>
      <c r="DA169" s="25"/>
      <c r="DB169" s="25"/>
      <c r="DC169" s="25"/>
      <c r="DD169" s="25"/>
      <c r="DE169" s="25"/>
      <c r="DF169" s="25"/>
      <c r="DG169" s="25"/>
      <c r="DH169" s="25"/>
      <c r="DI169" s="25"/>
    </row>
    <row r="170" spans="1:113" ht="15.75" x14ac:dyDescent="0.2">
      <c r="A170" s="84"/>
      <c r="B170" s="84"/>
      <c r="C170" s="84"/>
      <c r="D170" s="84"/>
      <c r="E170" s="84"/>
      <c r="F170" s="84"/>
      <c r="G170" s="84"/>
      <c r="H170" s="84"/>
      <c r="I170" s="84"/>
      <c r="J170" s="84"/>
      <c r="K170" s="84"/>
      <c r="L170" s="84"/>
      <c r="M170" s="84"/>
      <c r="N170" s="84"/>
      <c r="O170" s="84"/>
      <c r="P170" s="84"/>
      <c r="Q170" s="84"/>
      <c r="R170" s="84"/>
      <c r="S170" s="84"/>
      <c r="T170" s="84"/>
      <c r="U170" s="84"/>
      <c r="V170" s="84"/>
      <c r="W170" s="84"/>
      <c r="X170" s="84"/>
      <c r="Y170" s="84"/>
      <c r="Z170" s="84"/>
      <c r="AA170" s="84"/>
      <c r="AB170" s="84"/>
      <c r="AC170" s="84"/>
      <c r="AD170" s="84"/>
      <c r="AE170" s="84"/>
      <c r="AF170" s="84"/>
      <c r="AG170" s="84"/>
      <c r="AH170" s="84"/>
      <c r="AI170" s="84"/>
      <c r="AJ170" s="84"/>
      <c r="AK170" s="84"/>
      <c r="AL170" s="84"/>
      <c r="AM170" s="84"/>
      <c r="AN170" s="84"/>
      <c r="AO170" s="84"/>
      <c r="AP170" s="84"/>
      <c r="AQ170" s="84"/>
      <c r="AR170" s="84"/>
      <c r="AS170" s="84"/>
      <c r="AT170" s="84"/>
      <c r="AU170" s="84"/>
      <c r="AV170" s="84"/>
      <c r="AW170" s="84"/>
      <c r="AX170" s="84"/>
      <c r="AY170" s="84"/>
      <c r="AZ170" s="84"/>
      <c r="BA170" s="84"/>
      <c r="BB170" s="25"/>
      <c r="BC170" s="25"/>
      <c r="BD170" s="25"/>
      <c r="BE170" s="25"/>
      <c r="BF170" s="25"/>
      <c r="BG170" s="25"/>
      <c r="BH170" s="25"/>
      <c r="BI170" s="25"/>
      <c r="BJ170" s="25"/>
      <c r="BK170" s="25"/>
      <c r="BL170" s="25"/>
      <c r="BM170" s="25"/>
      <c r="BN170" s="25"/>
      <c r="BO170" s="25"/>
      <c r="BP170" s="25"/>
      <c r="BQ170" s="25"/>
      <c r="BR170" s="25"/>
      <c r="BS170" s="25"/>
      <c r="BT170" s="25"/>
      <c r="BU170" s="25"/>
      <c r="BV170" s="25"/>
      <c r="BW170" s="25"/>
      <c r="BX170" s="25"/>
      <c r="BY170" s="25"/>
      <c r="BZ170" s="25"/>
      <c r="CA170" s="25"/>
      <c r="CB170" s="25"/>
      <c r="CC170" s="25"/>
      <c r="CD170" s="25"/>
      <c r="CE170" s="25"/>
      <c r="CF170" s="25"/>
      <c r="CG170" s="25"/>
      <c r="CH170" s="25"/>
      <c r="CI170" s="25"/>
      <c r="CJ170" s="25"/>
      <c r="CK170" s="25"/>
      <c r="CL170" s="25"/>
      <c r="CM170" s="25"/>
      <c r="CN170" s="25"/>
      <c r="CO170" s="25"/>
      <c r="CP170" s="25"/>
      <c r="CQ170" s="25"/>
      <c r="CR170" s="25"/>
      <c r="CS170" s="25"/>
      <c r="CT170" s="25"/>
      <c r="CU170" s="25"/>
      <c r="CV170" s="25"/>
      <c r="CW170" s="25"/>
      <c r="CX170" s="25"/>
      <c r="CY170" s="25"/>
      <c r="CZ170" s="25"/>
      <c r="DA170" s="25"/>
      <c r="DB170" s="25"/>
      <c r="DC170" s="25"/>
      <c r="DD170" s="25"/>
      <c r="DE170" s="25"/>
      <c r="DF170" s="25"/>
      <c r="DG170" s="25"/>
      <c r="DH170" s="25"/>
      <c r="DI170" s="25"/>
    </row>
    <row r="171" spans="1:113" ht="15.75" x14ac:dyDescent="0.2">
      <c r="A171" s="84"/>
      <c r="B171" s="84"/>
      <c r="C171" s="84"/>
      <c r="D171" s="84"/>
      <c r="E171" s="84"/>
      <c r="F171" s="84"/>
      <c r="G171" s="84"/>
      <c r="H171" s="84"/>
      <c r="I171" s="84"/>
      <c r="J171" s="84"/>
      <c r="K171" s="84"/>
      <c r="L171" s="84"/>
      <c r="M171" s="84"/>
      <c r="N171" s="84"/>
      <c r="O171" s="84"/>
      <c r="P171" s="84"/>
      <c r="Q171" s="84"/>
      <c r="R171" s="84"/>
      <c r="S171" s="84"/>
      <c r="T171" s="84"/>
      <c r="U171" s="84"/>
      <c r="V171" s="84"/>
      <c r="W171" s="84"/>
      <c r="X171" s="84"/>
      <c r="Y171" s="84"/>
      <c r="Z171" s="84"/>
      <c r="AA171" s="84"/>
      <c r="AB171" s="84"/>
      <c r="AC171" s="84"/>
      <c r="AD171" s="84"/>
      <c r="AE171" s="84"/>
      <c r="AF171" s="84"/>
      <c r="AG171" s="84"/>
      <c r="AH171" s="84"/>
      <c r="AI171" s="84"/>
      <c r="AJ171" s="84"/>
      <c r="AK171" s="84"/>
      <c r="AL171" s="84"/>
      <c r="AM171" s="84"/>
      <c r="AN171" s="84"/>
      <c r="AO171" s="84"/>
      <c r="AP171" s="84"/>
      <c r="AQ171" s="84"/>
      <c r="AR171" s="84"/>
      <c r="AS171" s="84"/>
      <c r="AT171" s="84"/>
      <c r="AU171" s="84"/>
      <c r="AV171" s="84"/>
      <c r="AW171" s="84"/>
      <c r="AX171" s="84"/>
      <c r="AY171" s="84"/>
      <c r="AZ171" s="84"/>
      <c r="BA171" s="84"/>
      <c r="BB171" s="25"/>
      <c r="BC171" s="25"/>
      <c r="BD171" s="25"/>
      <c r="BE171" s="25"/>
      <c r="BF171" s="25"/>
      <c r="BG171" s="25"/>
      <c r="BH171" s="25"/>
      <c r="BI171" s="25"/>
      <c r="BJ171" s="25"/>
      <c r="BK171" s="25"/>
      <c r="BL171" s="25"/>
      <c r="BM171" s="25"/>
      <c r="BN171" s="25"/>
      <c r="BO171" s="25"/>
      <c r="BP171" s="25"/>
      <c r="BQ171" s="25"/>
      <c r="BR171" s="25"/>
      <c r="BS171" s="25"/>
      <c r="BT171" s="25"/>
      <c r="BU171" s="25"/>
      <c r="BV171" s="25"/>
      <c r="BW171" s="25"/>
      <c r="BX171" s="25"/>
      <c r="BY171" s="25"/>
      <c r="BZ171" s="25"/>
      <c r="CA171" s="25"/>
      <c r="CB171" s="25"/>
      <c r="CC171" s="25"/>
      <c r="CD171" s="25"/>
      <c r="CE171" s="25"/>
      <c r="CF171" s="25"/>
      <c r="CG171" s="25"/>
      <c r="CH171" s="25"/>
      <c r="CI171" s="25"/>
      <c r="CJ171" s="25"/>
      <c r="CK171" s="25"/>
      <c r="CL171" s="25"/>
      <c r="CM171" s="25"/>
      <c r="CN171" s="25"/>
      <c r="CO171" s="25"/>
      <c r="CP171" s="25"/>
      <c r="CQ171" s="25"/>
      <c r="CR171" s="25"/>
      <c r="CS171" s="25"/>
      <c r="CT171" s="25"/>
      <c r="CU171" s="25"/>
      <c r="CV171" s="25"/>
      <c r="CW171" s="25"/>
      <c r="CX171" s="25"/>
      <c r="CY171" s="25"/>
      <c r="CZ171" s="25"/>
      <c r="DA171" s="25"/>
      <c r="DB171" s="25"/>
      <c r="DC171" s="25"/>
      <c r="DD171" s="25"/>
      <c r="DE171" s="25"/>
      <c r="DF171" s="25"/>
      <c r="DG171" s="25"/>
      <c r="DH171" s="25"/>
      <c r="DI171" s="25"/>
    </row>
    <row r="172" spans="1:113" ht="15.75" x14ac:dyDescent="0.2">
      <c r="A172" s="84"/>
      <c r="B172" s="84"/>
      <c r="C172" s="84"/>
      <c r="D172" s="84"/>
      <c r="E172" s="84"/>
      <c r="F172" s="84"/>
      <c r="G172" s="84"/>
      <c r="H172" s="84"/>
      <c r="I172" s="84"/>
      <c r="J172" s="84"/>
      <c r="K172" s="84"/>
      <c r="L172" s="84"/>
      <c r="M172" s="84"/>
      <c r="N172" s="84"/>
      <c r="O172" s="84"/>
      <c r="P172" s="84"/>
      <c r="Q172" s="84"/>
      <c r="R172" s="84"/>
      <c r="S172" s="84"/>
      <c r="T172" s="84"/>
      <c r="U172" s="84"/>
      <c r="V172" s="84"/>
      <c r="W172" s="84"/>
      <c r="X172" s="84"/>
      <c r="Y172" s="84"/>
      <c r="Z172" s="84"/>
      <c r="AA172" s="84"/>
      <c r="AB172" s="84"/>
      <c r="AC172" s="84"/>
      <c r="AD172" s="84"/>
      <c r="AE172" s="84"/>
      <c r="AF172" s="84"/>
      <c r="AG172" s="84"/>
      <c r="AH172" s="84"/>
      <c r="AI172" s="84"/>
      <c r="AJ172" s="84"/>
      <c r="AK172" s="84"/>
      <c r="AL172" s="84"/>
      <c r="AM172" s="84"/>
      <c r="AN172" s="84"/>
      <c r="AO172" s="84"/>
      <c r="AP172" s="84"/>
      <c r="AQ172" s="84"/>
      <c r="AR172" s="84"/>
      <c r="AS172" s="84"/>
      <c r="AT172" s="84"/>
      <c r="AU172" s="84"/>
      <c r="AV172" s="84"/>
      <c r="AW172" s="84"/>
      <c r="AX172" s="84"/>
      <c r="AY172" s="84"/>
      <c r="AZ172" s="84"/>
      <c r="BA172" s="84"/>
      <c r="BB172" s="25"/>
      <c r="BC172" s="25"/>
      <c r="BD172" s="25"/>
      <c r="BE172" s="25"/>
      <c r="BF172" s="25"/>
      <c r="BG172" s="25"/>
      <c r="BH172" s="25"/>
      <c r="BI172" s="25"/>
      <c r="BJ172" s="25"/>
      <c r="BK172" s="25"/>
      <c r="BL172" s="25"/>
      <c r="BM172" s="25"/>
      <c r="BN172" s="25"/>
      <c r="BO172" s="25"/>
      <c r="BP172" s="25"/>
      <c r="BQ172" s="25"/>
      <c r="BR172" s="25"/>
      <c r="BS172" s="25"/>
      <c r="BT172" s="25"/>
      <c r="BU172" s="25"/>
      <c r="BV172" s="25"/>
      <c r="BW172" s="25"/>
      <c r="BX172" s="25"/>
      <c r="BY172" s="25"/>
      <c r="BZ172" s="25"/>
      <c r="CA172" s="25"/>
      <c r="CB172" s="25"/>
      <c r="CC172" s="25"/>
      <c r="CD172" s="25"/>
      <c r="CE172" s="25"/>
      <c r="CF172" s="25"/>
      <c r="CG172" s="25"/>
      <c r="CH172" s="25"/>
      <c r="CI172" s="25"/>
      <c r="CJ172" s="25"/>
      <c r="CK172" s="25"/>
      <c r="CL172" s="25"/>
      <c r="CM172" s="25"/>
      <c r="CN172" s="25"/>
      <c r="CO172" s="25"/>
      <c r="CP172" s="25"/>
      <c r="CQ172" s="25"/>
      <c r="CR172" s="25"/>
      <c r="CS172" s="25"/>
      <c r="CT172" s="25"/>
      <c r="CU172" s="25"/>
      <c r="CV172" s="25"/>
      <c r="CW172" s="25"/>
      <c r="CX172" s="25"/>
      <c r="CY172" s="25"/>
      <c r="CZ172" s="25"/>
      <c r="DA172" s="25"/>
      <c r="DB172" s="25"/>
      <c r="DC172" s="25"/>
      <c r="DD172" s="25"/>
      <c r="DE172" s="25"/>
      <c r="DF172" s="25"/>
      <c r="DG172" s="25"/>
      <c r="DH172" s="25"/>
      <c r="DI172" s="25"/>
    </row>
    <row r="173" spans="1:113" ht="15.75" x14ac:dyDescent="0.2">
      <c r="A173" s="84"/>
      <c r="B173" s="84"/>
      <c r="C173" s="84"/>
      <c r="D173" s="84"/>
      <c r="E173" s="84"/>
      <c r="F173" s="84"/>
      <c r="G173" s="84"/>
      <c r="H173" s="84"/>
      <c r="I173" s="84"/>
      <c r="J173" s="84"/>
      <c r="K173" s="84"/>
      <c r="L173" s="84"/>
      <c r="M173" s="84"/>
      <c r="N173" s="84"/>
      <c r="O173" s="84"/>
      <c r="P173" s="84"/>
      <c r="Q173" s="84"/>
      <c r="R173" s="84"/>
      <c r="S173" s="84"/>
      <c r="T173" s="84"/>
      <c r="U173" s="84"/>
      <c r="V173" s="84"/>
      <c r="W173" s="84"/>
      <c r="X173" s="84"/>
      <c r="Y173" s="84"/>
      <c r="Z173" s="84"/>
      <c r="AA173" s="84"/>
      <c r="AB173" s="84"/>
      <c r="AC173" s="84"/>
      <c r="AD173" s="84"/>
      <c r="AE173" s="84"/>
      <c r="AF173" s="84"/>
      <c r="AG173" s="84"/>
      <c r="AH173" s="84"/>
      <c r="AI173" s="84"/>
      <c r="AJ173" s="84"/>
      <c r="AK173" s="84"/>
      <c r="AL173" s="84"/>
      <c r="AM173" s="84"/>
      <c r="AN173" s="84"/>
      <c r="AO173" s="84"/>
      <c r="AP173" s="84"/>
      <c r="AQ173" s="84"/>
      <c r="AR173" s="84"/>
      <c r="AS173" s="84"/>
      <c r="AT173" s="84"/>
      <c r="AU173" s="84"/>
      <c r="AV173" s="84"/>
      <c r="AW173" s="84"/>
      <c r="AX173" s="84"/>
      <c r="AY173" s="84"/>
      <c r="AZ173" s="84"/>
      <c r="BA173" s="84"/>
      <c r="BB173" s="25"/>
      <c r="BC173" s="25"/>
      <c r="BD173" s="25"/>
      <c r="BE173" s="25"/>
      <c r="BF173" s="25"/>
      <c r="BG173" s="25"/>
      <c r="BH173" s="25"/>
      <c r="BI173" s="25"/>
      <c r="BJ173" s="25"/>
      <c r="BK173" s="25"/>
      <c r="BL173" s="25"/>
      <c r="BM173" s="25"/>
      <c r="BN173" s="25"/>
      <c r="BO173" s="25"/>
      <c r="BP173" s="25"/>
      <c r="BQ173" s="25"/>
      <c r="BR173" s="25"/>
      <c r="BS173" s="25"/>
      <c r="BT173" s="25"/>
      <c r="BU173" s="25"/>
      <c r="BV173" s="25"/>
      <c r="BW173" s="25"/>
      <c r="BX173" s="25"/>
      <c r="BY173" s="25"/>
      <c r="BZ173" s="25"/>
      <c r="CA173" s="25"/>
      <c r="CB173" s="25"/>
      <c r="CC173" s="25"/>
      <c r="CD173" s="25"/>
      <c r="CE173" s="25"/>
      <c r="CF173" s="25"/>
      <c r="CG173" s="25"/>
      <c r="CH173" s="25"/>
      <c r="CI173" s="25"/>
      <c r="CJ173" s="25"/>
      <c r="CK173" s="25"/>
      <c r="CL173" s="25"/>
      <c r="CM173" s="25"/>
      <c r="CN173" s="25"/>
      <c r="CO173" s="25"/>
      <c r="CP173" s="25"/>
      <c r="CQ173" s="25"/>
      <c r="CR173" s="25"/>
      <c r="CS173" s="25"/>
      <c r="CT173" s="25"/>
      <c r="CU173" s="25"/>
      <c r="CV173" s="25"/>
      <c r="CW173" s="25"/>
      <c r="CX173" s="25"/>
      <c r="CY173" s="25"/>
      <c r="CZ173" s="25"/>
      <c r="DA173" s="25"/>
      <c r="DB173" s="25"/>
      <c r="DC173" s="25"/>
      <c r="DD173" s="25"/>
      <c r="DE173" s="25"/>
      <c r="DF173" s="25"/>
      <c r="DG173" s="25"/>
      <c r="DH173" s="25"/>
      <c r="DI173" s="25"/>
    </row>
    <row r="174" spans="1:113" ht="15.75" x14ac:dyDescent="0.2">
      <c r="A174" s="84"/>
      <c r="B174" s="84"/>
      <c r="C174" s="84"/>
      <c r="D174" s="84"/>
      <c r="E174" s="84"/>
      <c r="F174" s="84"/>
      <c r="G174" s="84"/>
      <c r="H174" s="84"/>
      <c r="I174" s="84"/>
      <c r="J174" s="84"/>
      <c r="K174" s="84"/>
      <c r="L174" s="84"/>
      <c r="M174" s="84"/>
      <c r="N174" s="84"/>
      <c r="O174" s="84"/>
      <c r="P174" s="84"/>
      <c r="Q174" s="84"/>
      <c r="R174" s="84"/>
      <c r="S174" s="84"/>
      <c r="T174" s="84"/>
      <c r="U174" s="84"/>
      <c r="V174" s="84"/>
      <c r="W174" s="84"/>
      <c r="X174" s="84"/>
      <c r="Y174" s="84"/>
      <c r="Z174" s="84"/>
      <c r="AA174" s="84"/>
      <c r="AB174" s="84"/>
      <c r="AC174" s="84"/>
      <c r="AD174" s="84"/>
      <c r="AE174" s="84"/>
      <c r="AF174" s="84"/>
      <c r="AG174" s="84"/>
      <c r="AH174" s="84"/>
      <c r="AI174" s="84"/>
      <c r="AJ174" s="84"/>
      <c r="AK174" s="84"/>
      <c r="AL174" s="84"/>
      <c r="AM174" s="84"/>
      <c r="AN174" s="84"/>
      <c r="AO174" s="84"/>
      <c r="AP174" s="84"/>
      <c r="AQ174" s="84"/>
      <c r="AR174" s="84"/>
      <c r="AS174" s="84"/>
      <c r="AT174" s="84"/>
      <c r="AU174" s="84"/>
      <c r="AV174" s="84"/>
      <c r="AW174" s="84"/>
      <c r="AX174" s="84"/>
      <c r="AY174" s="84"/>
      <c r="AZ174" s="84"/>
      <c r="BA174" s="84"/>
      <c r="BB174" s="25"/>
      <c r="BC174" s="25"/>
      <c r="BD174" s="25"/>
      <c r="BE174" s="25"/>
      <c r="BF174" s="25"/>
      <c r="BG174" s="25"/>
      <c r="BH174" s="25"/>
      <c r="BI174" s="25"/>
      <c r="BJ174" s="25"/>
      <c r="BK174" s="25"/>
      <c r="BL174" s="25"/>
      <c r="BM174" s="25"/>
      <c r="BN174" s="25"/>
      <c r="BO174" s="25"/>
      <c r="BP174" s="25"/>
      <c r="BQ174" s="25"/>
      <c r="BR174" s="25"/>
      <c r="BS174" s="25"/>
      <c r="BT174" s="25"/>
      <c r="BU174" s="25"/>
      <c r="BV174" s="25"/>
      <c r="BW174" s="25"/>
      <c r="BX174" s="25"/>
      <c r="BY174" s="25"/>
      <c r="BZ174" s="25"/>
      <c r="CA174" s="25"/>
      <c r="CB174" s="25"/>
      <c r="CC174" s="25"/>
      <c r="CD174" s="25"/>
      <c r="CE174" s="25"/>
      <c r="CF174" s="25"/>
      <c r="CG174" s="25"/>
      <c r="CH174" s="25"/>
      <c r="CI174" s="25"/>
      <c r="CJ174" s="25"/>
      <c r="CK174" s="25"/>
      <c r="CL174" s="25"/>
      <c r="CM174" s="25"/>
      <c r="CN174" s="25"/>
      <c r="CO174" s="25"/>
      <c r="CP174" s="25"/>
      <c r="CQ174" s="25"/>
      <c r="CR174" s="25"/>
      <c r="CS174" s="25"/>
      <c r="CT174" s="25"/>
      <c r="CU174" s="25"/>
      <c r="CV174" s="25"/>
      <c r="CW174" s="25"/>
      <c r="CX174" s="25"/>
      <c r="CY174" s="25"/>
      <c r="CZ174" s="25"/>
      <c r="DA174" s="25"/>
      <c r="DB174" s="25"/>
      <c r="DC174" s="25"/>
      <c r="DD174" s="25"/>
      <c r="DE174" s="25"/>
      <c r="DF174" s="25"/>
      <c r="DG174" s="25"/>
      <c r="DH174" s="25"/>
      <c r="DI174" s="25"/>
    </row>
    <row r="175" spans="1:113" ht="15.75" x14ac:dyDescent="0.2">
      <c r="A175" s="84"/>
      <c r="B175" s="84"/>
      <c r="C175" s="84"/>
      <c r="D175" s="84"/>
      <c r="E175" s="84"/>
      <c r="F175" s="84"/>
      <c r="G175" s="84"/>
      <c r="H175" s="84"/>
      <c r="I175" s="84"/>
      <c r="J175" s="84"/>
      <c r="K175" s="84"/>
      <c r="L175" s="84"/>
      <c r="M175" s="84"/>
      <c r="N175" s="84"/>
      <c r="O175" s="84"/>
      <c r="P175" s="84"/>
      <c r="Q175" s="84"/>
      <c r="R175" s="84"/>
      <c r="S175" s="84"/>
      <c r="T175" s="84"/>
      <c r="U175" s="84"/>
      <c r="V175" s="84"/>
      <c r="W175" s="84"/>
      <c r="X175" s="84"/>
      <c r="Y175" s="84"/>
      <c r="Z175" s="84"/>
      <c r="AA175" s="84"/>
      <c r="AB175" s="84"/>
      <c r="AC175" s="84"/>
      <c r="AD175" s="84"/>
      <c r="AE175" s="84"/>
      <c r="AF175" s="84"/>
      <c r="AG175" s="84"/>
      <c r="AH175" s="84"/>
      <c r="AI175" s="84"/>
      <c r="AJ175" s="84"/>
      <c r="AK175" s="84"/>
      <c r="AL175" s="84"/>
      <c r="AM175" s="84"/>
      <c r="AN175" s="84"/>
      <c r="AO175" s="84"/>
      <c r="AP175" s="84"/>
      <c r="AQ175" s="84"/>
      <c r="AR175" s="84"/>
      <c r="AS175" s="84"/>
      <c r="AT175" s="84"/>
      <c r="AU175" s="84"/>
      <c r="AV175" s="84"/>
      <c r="AW175" s="84"/>
      <c r="AX175" s="84"/>
      <c r="AY175" s="84"/>
      <c r="AZ175" s="84"/>
      <c r="BA175" s="84"/>
      <c r="BB175" s="25"/>
      <c r="BC175" s="25"/>
      <c r="BD175" s="25"/>
      <c r="BE175" s="25"/>
      <c r="BF175" s="25"/>
      <c r="BG175" s="25"/>
      <c r="BH175" s="25"/>
      <c r="BI175" s="25"/>
      <c r="BJ175" s="25"/>
      <c r="BK175" s="25"/>
      <c r="BL175" s="25"/>
      <c r="BM175" s="25"/>
      <c r="BN175" s="25"/>
      <c r="BO175" s="25"/>
      <c r="BP175" s="25"/>
      <c r="BQ175" s="25"/>
      <c r="BR175" s="25"/>
      <c r="BS175" s="25"/>
      <c r="BT175" s="25"/>
      <c r="BU175" s="25"/>
      <c r="BV175" s="25"/>
      <c r="BW175" s="25"/>
      <c r="BX175" s="25"/>
      <c r="BY175" s="25"/>
      <c r="BZ175" s="25"/>
      <c r="CA175" s="25"/>
      <c r="CB175" s="25"/>
      <c r="CC175" s="25"/>
      <c r="CD175" s="25"/>
      <c r="CE175" s="25"/>
      <c r="CF175" s="25"/>
      <c r="CG175" s="25"/>
      <c r="CH175" s="25"/>
      <c r="CI175" s="25"/>
      <c r="CJ175" s="25"/>
      <c r="CK175" s="25"/>
      <c r="CL175" s="25"/>
      <c r="CM175" s="25"/>
      <c r="CN175" s="25"/>
      <c r="CO175" s="25"/>
      <c r="CP175" s="25"/>
      <c r="CQ175" s="25"/>
      <c r="CR175" s="25"/>
      <c r="CS175" s="25"/>
      <c r="CT175" s="25"/>
      <c r="CU175" s="25"/>
      <c r="CV175" s="25"/>
      <c r="CW175" s="25"/>
      <c r="CX175" s="25"/>
      <c r="CY175" s="25"/>
      <c r="CZ175" s="25"/>
      <c r="DA175" s="25"/>
      <c r="DB175" s="25"/>
      <c r="DC175" s="25"/>
      <c r="DD175" s="25"/>
      <c r="DE175" s="25"/>
      <c r="DF175" s="25"/>
      <c r="DG175" s="25"/>
      <c r="DH175" s="25"/>
      <c r="DI175" s="25"/>
    </row>
    <row r="176" spans="1:113" ht="15.75" x14ac:dyDescent="0.2">
      <c r="A176" s="84"/>
      <c r="B176" s="84"/>
      <c r="C176" s="84"/>
      <c r="D176" s="84"/>
      <c r="E176" s="84"/>
      <c r="F176" s="84"/>
      <c r="G176" s="84"/>
      <c r="H176" s="84"/>
      <c r="I176" s="84"/>
      <c r="J176" s="84"/>
      <c r="K176" s="84"/>
      <c r="L176" s="84"/>
      <c r="M176" s="84"/>
      <c r="N176" s="84"/>
      <c r="O176" s="84"/>
      <c r="P176" s="84"/>
      <c r="Q176" s="84"/>
      <c r="R176" s="84"/>
      <c r="S176" s="84"/>
      <c r="T176" s="84"/>
      <c r="U176" s="84"/>
      <c r="V176" s="84"/>
      <c r="W176" s="84"/>
      <c r="X176" s="84"/>
      <c r="Y176" s="84"/>
      <c r="Z176" s="84"/>
      <c r="AA176" s="84"/>
      <c r="AB176" s="84"/>
      <c r="AC176" s="84"/>
      <c r="AD176" s="84"/>
      <c r="AE176" s="84"/>
      <c r="AF176" s="84"/>
      <c r="AG176" s="84"/>
      <c r="AH176" s="84"/>
      <c r="AI176" s="84"/>
      <c r="AJ176" s="84"/>
      <c r="AK176" s="84"/>
      <c r="AL176" s="84"/>
      <c r="AM176" s="84"/>
      <c r="AN176" s="84"/>
      <c r="AO176" s="84"/>
      <c r="AP176" s="84"/>
      <c r="AQ176" s="84"/>
      <c r="AR176" s="84"/>
      <c r="AS176" s="84"/>
      <c r="AT176" s="84"/>
      <c r="AU176" s="84"/>
      <c r="AV176" s="84"/>
      <c r="AW176" s="84"/>
      <c r="AX176" s="84"/>
      <c r="AY176" s="84"/>
      <c r="AZ176" s="84"/>
      <c r="BA176" s="84"/>
      <c r="BB176" s="25"/>
      <c r="BC176" s="25"/>
      <c r="BD176" s="25"/>
      <c r="BE176" s="25"/>
      <c r="BF176" s="25"/>
      <c r="BG176" s="25"/>
      <c r="BH176" s="25"/>
      <c r="BI176" s="25"/>
      <c r="BJ176" s="25"/>
      <c r="BK176" s="25"/>
      <c r="BL176" s="25"/>
      <c r="BM176" s="25"/>
      <c r="BN176" s="25"/>
      <c r="BO176" s="25"/>
      <c r="BP176" s="25"/>
      <c r="BQ176" s="25"/>
      <c r="BR176" s="25"/>
      <c r="BS176" s="25"/>
      <c r="BT176" s="25"/>
      <c r="BU176" s="25"/>
      <c r="BV176" s="25"/>
      <c r="BW176" s="25"/>
      <c r="BX176" s="25"/>
      <c r="BY176" s="25"/>
      <c r="BZ176" s="25"/>
      <c r="CA176" s="25"/>
      <c r="CB176" s="25"/>
      <c r="CC176" s="25"/>
      <c r="CD176" s="25"/>
      <c r="CE176" s="25"/>
      <c r="CF176" s="25"/>
      <c r="CG176" s="25"/>
      <c r="CH176" s="25"/>
      <c r="CI176" s="25"/>
      <c r="CJ176" s="25"/>
      <c r="CK176" s="25"/>
      <c r="CL176" s="25"/>
      <c r="CM176" s="25"/>
      <c r="CN176" s="25"/>
      <c r="CO176" s="25"/>
      <c r="CP176" s="25"/>
      <c r="CQ176" s="25"/>
      <c r="CR176" s="25"/>
      <c r="CS176" s="25"/>
      <c r="CT176" s="25"/>
      <c r="CU176" s="25"/>
      <c r="CV176" s="25"/>
      <c r="CW176" s="25"/>
      <c r="CX176" s="25"/>
      <c r="CY176" s="25"/>
      <c r="CZ176" s="25"/>
      <c r="DA176" s="25"/>
      <c r="DB176" s="25"/>
      <c r="DC176" s="25"/>
      <c r="DD176" s="25"/>
      <c r="DE176" s="25"/>
      <c r="DF176" s="25"/>
      <c r="DG176" s="25"/>
      <c r="DH176" s="25"/>
      <c r="DI176" s="25"/>
    </row>
    <row r="177" spans="1:113" ht="15.75" x14ac:dyDescent="0.2">
      <c r="A177" s="84"/>
      <c r="B177" s="84"/>
      <c r="C177" s="84"/>
      <c r="D177" s="84"/>
      <c r="E177" s="84"/>
      <c r="F177" s="84"/>
      <c r="G177" s="84"/>
      <c r="H177" s="84"/>
      <c r="I177" s="84"/>
      <c r="J177" s="84"/>
      <c r="K177" s="84"/>
      <c r="L177" s="84"/>
      <c r="M177" s="84"/>
      <c r="N177" s="84"/>
      <c r="O177" s="84"/>
      <c r="P177" s="84"/>
      <c r="Q177" s="84"/>
      <c r="R177" s="84"/>
      <c r="S177" s="84"/>
      <c r="T177" s="84"/>
      <c r="U177" s="84"/>
      <c r="V177" s="84"/>
      <c r="W177" s="84"/>
      <c r="X177" s="84"/>
      <c r="Y177" s="84"/>
      <c r="Z177" s="84"/>
      <c r="AA177" s="84"/>
      <c r="AB177" s="84"/>
      <c r="AC177" s="84"/>
      <c r="AD177" s="84"/>
      <c r="AE177" s="84"/>
      <c r="AF177" s="84"/>
      <c r="AG177" s="84"/>
      <c r="AH177" s="84"/>
      <c r="AI177" s="84"/>
      <c r="AJ177" s="84"/>
      <c r="AK177" s="84"/>
      <c r="AL177" s="84"/>
      <c r="AM177" s="84"/>
      <c r="AN177" s="84"/>
      <c r="AO177" s="84"/>
      <c r="AP177" s="84"/>
      <c r="AQ177" s="84"/>
      <c r="AR177" s="84"/>
      <c r="AS177" s="84"/>
      <c r="AT177" s="84"/>
      <c r="AU177" s="84"/>
      <c r="AV177" s="84"/>
      <c r="AW177" s="84"/>
      <c r="AX177" s="84"/>
      <c r="AY177" s="84"/>
      <c r="AZ177" s="84"/>
      <c r="BA177" s="84"/>
      <c r="BB177" s="25"/>
      <c r="BC177" s="25"/>
      <c r="BD177" s="25"/>
      <c r="BE177" s="25"/>
      <c r="BF177" s="25"/>
      <c r="BG177" s="25"/>
      <c r="BH177" s="25"/>
      <c r="BI177" s="25"/>
      <c r="BJ177" s="25"/>
      <c r="BK177" s="25"/>
      <c r="BL177" s="25"/>
      <c r="BM177" s="25"/>
      <c r="BN177" s="25"/>
      <c r="BO177" s="25"/>
      <c r="BP177" s="25"/>
      <c r="BQ177" s="25"/>
      <c r="BR177" s="25"/>
      <c r="BS177" s="25"/>
      <c r="BT177" s="25"/>
      <c r="BU177" s="25"/>
      <c r="BV177" s="25"/>
      <c r="BW177" s="25"/>
      <c r="BX177" s="25"/>
      <c r="BY177" s="25"/>
      <c r="BZ177" s="25"/>
      <c r="CA177" s="25"/>
      <c r="CB177" s="25"/>
      <c r="CC177" s="25"/>
      <c r="CD177" s="25"/>
      <c r="CE177" s="25"/>
      <c r="CF177" s="25"/>
      <c r="CG177" s="25"/>
      <c r="CH177" s="25"/>
      <c r="CI177" s="25"/>
      <c r="CJ177" s="25"/>
      <c r="CK177" s="25"/>
      <c r="CL177" s="25"/>
      <c r="CM177" s="25"/>
      <c r="CN177" s="25"/>
      <c r="CO177" s="25"/>
      <c r="CP177" s="25"/>
      <c r="CQ177" s="25"/>
      <c r="CR177" s="25"/>
      <c r="CS177" s="25"/>
      <c r="CT177" s="25"/>
      <c r="CU177" s="25"/>
      <c r="CV177" s="25"/>
      <c r="CW177" s="25"/>
      <c r="CX177" s="25"/>
      <c r="CY177" s="25"/>
      <c r="CZ177" s="25"/>
      <c r="DA177" s="25"/>
      <c r="DB177" s="25"/>
      <c r="DC177" s="25"/>
      <c r="DD177" s="25"/>
      <c r="DE177" s="25"/>
      <c r="DF177" s="25"/>
      <c r="DG177" s="25"/>
      <c r="DH177" s="25"/>
      <c r="DI177" s="25"/>
    </row>
    <row r="178" spans="1:113" ht="15.75" x14ac:dyDescent="0.2">
      <c r="A178" s="84"/>
      <c r="B178" s="84"/>
      <c r="C178" s="84"/>
      <c r="D178" s="84"/>
      <c r="E178" s="84"/>
      <c r="F178" s="84"/>
      <c r="G178" s="84"/>
      <c r="H178" s="84"/>
      <c r="I178" s="84"/>
      <c r="J178" s="84"/>
      <c r="K178" s="84"/>
      <c r="L178" s="84"/>
      <c r="M178" s="84"/>
      <c r="N178" s="84"/>
      <c r="O178" s="84"/>
      <c r="P178" s="84"/>
      <c r="Q178" s="84"/>
      <c r="R178" s="84"/>
      <c r="S178" s="84"/>
      <c r="T178" s="84"/>
      <c r="U178" s="84"/>
      <c r="V178" s="84"/>
      <c r="W178" s="84"/>
      <c r="X178" s="84"/>
      <c r="Y178" s="84"/>
      <c r="Z178" s="84"/>
      <c r="AA178" s="84"/>
      <c r="AB178" s="84"/>
      <c r="AC178" s="84"/>
      <c r="AD178" s="84"/>
      <c r="AE178" s="84"/>
      <c r="AF178" s="84"/>
      <c r="AG178" s="84"/>
      <c r="AH178" s="84"/>
      <c r="AI178" s="84"/>
      <c r="AJ178" s="84"/>
      <c r="AK178" s="84"/>
      <c r="AL178" s="84"/>
      <c r="AM178" s="84"/>
      <c r="AN178" s="84"/>
      <c r="AO178" s="84"/>
      <c r="AP178" s="84"/>
      <c r="AQ178" s="84"/>
      <c r="AR178" s="84"/>
      <c r="AS178" s="84"/>
      <c r="AT178" s="84"/>
      <c r="AU178" s="84"/>
      <c r="AV178" s="84"/>
      <c r="AW178" s="84"/>
      <c r="AX178" s="84"/>
      <c r="AY178" s="84"/>
      <c r="AZ178" s="84"/>
      <c r="BA178" s="84"/>
      <c r="BB178" s="25"/>
      <c r="BC178" s="25"/>
      <c r="BD178" s="25"/>
      <c r="BE178" s="25"/>
      <c r="BF178" s="25"/>
      <c r="BG178" s="25"/>
      <c r="BH178" s="25"/>
      <c r="BI178" s="25"/>
      <c r="BJ178" s="25"/>
      <c r="BK178" s="25"/>
      <c r="BL178" s="25"/>
      <c r="BM178" s="25"/>
      <c r="BN178" s="25"/>
      <c r="BO178" s="25"/>
      <c r="BP178" s="25"/>
      <c r="BQ178" s="25"/>
      <c r="BR178" s="25"/>
      <c r="BS178" s="25"/>
      <c r="BT178" s="25"/>
      <c r="BU178" s="25"/>
      <c r="BV178" s="25"/>
      <c r="BW178" s="25"/>
      <c r="BX178" s="25"/>
      <c r="BY178" s="25"/>
      <c r="BZ178" s="25"/>
      <c r="CA178" s="25"/>
      <c r="CB178" s="25"/>
      <c r="CC178" s="25"/>
      <c r="CD178" s="25"/>
      <c r="CE178" s="25"/>
      <c r="CF178" s="25"/>
      <c r="CG178" s="25"/>
      <c r="CH178" s="25"/>
      <c r="CI178" s="25"/>
      <c r="CJ178" s="25"/>
      <c r="CK178" s="25"/>
      <c r="CL178" s="25"/>
      <c r="CM178" s="25"/>
      <c r="CN178" s="25"/>
      <c r="CO178" s="25"/>
      <c r="CP178" s="25"/>
      <c r="CQ178" s="25"/>
      <c r="CR178" s="25"/>
      <c r="CS178" s="25"/>
      <c r="CT178" s="25"/>
      <c r="CU178" s="25"/>
      <c r="CV178" s="25"/>
      <c r="CW178" s="25"/>
      <c r="CX178" s="25"/>
      <c r="CY178" s="25"/>
      <c r="CZ178" s="25"/>
      <c r="DA178" s="25"/>
      <c r="DB178" s="25"/>
      <c r="DC178" s="25"/>
      <c r="DD178" s="25"/>
      <c r="DE178" s="25"/>
      <c r="DF178" s="25"/>
      <c r="DG178" s="25"/>
      <c r="DH178" s="25"/>
      <c r="DI178" s="25"/>
    </row>
    <row r="179" spans="1:113" ht="15.75" x14ac:dyDescent="0.2">
      <c r="A179" s="84"/>
      <c r="B179" s="84"/>
      <c r="C179" s="84"/>
      <c r="D179" s="84"/>
      <c r="E179" s="84"/>
      <c r="F179" s="84"/>
      <c r="G179" s="84"/>
      <c r="H179" s="84"/>
      <c r="I179" s="84"/>
      <c r="J179" s="84"/>
      <c r="K179" s="84"/>
      <c r="L179" s="84"/>
      <c r="M179" s="84"/>
      <c r="N179" s="84"/>
      <c r="O179" s="84"/>
      <c r="P179" s="84"/>
      <c r="Q179" s="84"/>
      <c r="R179" s="84"/>
      <c r="S179" s="84"/>
      <c r="T179" s="84"/>
      <c r="U179" s="84"/>
      <c r="V179" s="84"/>
      <c r="W179" s="84"/>
      <c r="X179" s="84"/>
      <c r="Y179" s="84"/>
      <c r="Z179" s="84"/>
      <c r="AA179" s="84"/>
      <c r="AB179" s="84"/>
      <c r="AC179" s="84"/>
      <c r="AD179" s="84"/>
      <c r="AE179" s="84"/>
      <c r="AF179" s="84"/>
      <c r="AG179" s="84"/>
      <c r="AH179" s="84"/>
      <c r="AI179" s="84"/>
      <c r="AJ179" s="84"/>
      <c r="AK179" s="84"/>
      <c r="AL179" s="84"/>
      <c r="AM179" s="84"/>
      <c r="AN179" s="84"/>
      <c r="AO179" s="84"/>
      <c r="AP179" s="84"/>
      <c r="AQ179" s="84"/>
      <c r="AR179" s="84"/>
      <c r="AS179" s="84"/>
      <c r="AT179" s="84"/>
      <c r="AU179" s="84"/>
      <c r="AV179" s="84"/>
      <c r="AW179" s="84"/>
      <c r="AX179" s="84"/>
      <c r="AY179" s="84"/>
      <c r="AZ179" s="84"/>
      <c r="BA179" s="84"/>
      <c r="BB179" s="25"/>
      <c r="BC179" s="25"/>
      <c r="BD179" s="25"/>
      <c r="BE179" s="25"/>
      <c r="BF179" s="25"/>
      <c r="BG179" s="25"/>
      <c r="BH179" s="25"/>
      <c r="BI179" s="25"/>
      <c r="BJ179" s="25"/>
      <c r="BK179" s="25"/>
      <c r="BL179" s="25"/>
      <c r="BM179" s="25"/>
      <c r="BN179" s="25"/>
      <c r="BO179" s="25"/>
      <c r="BP179" s="25"/>
      <c r="BQ179" s="25"/>
      <c r="BR179" s="25"/>
      <c r="BS179" s="25"/>
      <c r="BT179" s="25"/>
      <c r="BU179" s="25"/>
      <c r="BV179" s="25"/>
      <c r="BW179" s="25"/>
      <c r="BX179" s="25"/>
      <c r="BY179" s="25"/>
      <c r="BZ179" s="25"/>
      <c r="CA179" s="25"/>
      <c r="CB179" s="25"/>
      <c r="CC179" s="25"/>
      <c r="CD179" s="25"/>
      <c r="CE179" s="25"/>
      <c r="CF179" s="25"/>
      <c r="CG179" s="25"/>
      <c r="CH179" s="25"/>
      <c r="CI179" s="25"/>
      <c r="CJ179" s="25"/>
      <c r="CK179" s="25"/>
      <c r="CL179" s="25"/>
      <c r="CM179" s="25"/>
      <c r="CN179" s="25"/>
      <c r="CO179" s="25"/>
      <c r="CP179" s="25"/>
      <c r="CQ179" s="25"/>
      <c r="CR179" s="25"/>
      <c r="CS179" s="25"/>
      <c r="CT179" s="25"/>
      <c r="CU179" s="25"/>
      <c r="CV179" s="25"/>
      <c r="CW179" s="25"/>
      <c r="CX179" s="25"/>
      <c r="CY179" s="25"/>
      <c r="CZ179" s="25"/>
      <c r="DA179" s="25"/>
      <c r="DB179" s="25"/>
      <c r="DC179" s="25"/>
      <c r="DD179" s="25"/>
      <c r="DE179" s="25"/>
      <c r="DF179" s="25"/>
      <c r="DG179" s="25"/>
      <c r="DH179" s="25"/>
      <c r="DI179" s="25"/>
    </row>
    <row r="180" spans="1:113" ht="15.75" x14ac:dyDescent="0.2">
      <c r="A180" s="84"/>
      <c r="B180" s="84"/>
      <c r="C180" s="84"/>
      <c r="D180" s="84"/>
      <c r="E180" s="84"/>
      <c r="F180" s="84"/>
      <c r="G180" s="84"/>
      <c r="H180" s="84"/>
      <c r="I180" s="84"/>
      <c r="J180" s="84"/>
      <c r="K180" s="84"/>
      <c r="L180" s="84"/>
      <c r="M180" s="84"/>
      <c r="N180" s="84"/>
      <c r="O180" s="84"/>
      <c r="P180" s="84"/>
      <c r="Q180" s="84"/>
      <c r="R180" s="84"/>
      <c r="S180" s="84"/>
      <c r="T180" s="84"/>
      <c r="U180" s="84"/>
      <c r="V180" s="84"/>
      <c r="W180" s="84"/>
      <c r="X180" s="84"/>
      <c r="Y180" s="84"/>
      <c r="Z180" s="84"/>
      <c r="AA180" s="84"/>
      <c r="AB180" s="84"/>
      <c r="AC180" s="84"/>
      <c r="AD180" s="84"/>
      <c r="AE180" s="84"/>
      <c r="AF180" s="84"/>
      <c r="AG180" s="84"/>
      <c r="AH180" s="84"/>
      <c r="AI180" s="84"/>
      <c r="AJ180" s="84"/>
      <c r="AK180" s="84"/>
      <c r="AL180" s="84"/>
      <c r="AM180" s="84"/>
      <c r="AN180" s="84"/>
      <c r="AO180" s="84"/>
      <c r="AP180" s="84"/>
      <c r="AQ180" s="84"/>
      <c r="AR180" s="84"/>
      <c r="AS180" s="84"/>
      <c r="AT180" s="84"/>
      <c r="AU180" s="84"/>
      <c r="AV180" s="84"/>
      <c r="AW180" s="84"/>
      <c r="AX180" s="84"/>
      <c r="AY180" s="84"/>
      <c r="AZ180" s="84"/>
      <c r="BA180" s="84"/>
      <c r="BB180" s="25"/>
      <c r="BC180" s="25"/>
      <c r="BD180" s="25"/>
      <c r="BE180" s="25"/>
      <c r="BF180" s="25"/>
      <c r="BG180" s="25"/>
      <c r="BH180" s="25"/>
      <c r="BI180" s="25"/>
      <c r="BJ180" s="25"/>
      <c r="BK180" s="25"/>
      <c r="BL180" s="25"/>
      <c r="BM180" s="25"/>
      <c r="BN180" s="25"/>
      <c r="BO180" s="25"/>
      <c r="BP180" s="25"/>
      <c r="BQ180" s="25"/>
      <c r="BR180" s="25"/>
      <c r="BS180" s="25"/>
      <c r="BT180" s="25"/>
      <c r="BU180" s="25"/>
      <c r="BV180" s="25"/>
      <c r="BW180" s="25"/>
      <c r="BX180" s="25"/>
      <c r="BY180" s="25"/>
      <c r="BZ180" s="25"/>
      <c r="CA180" s="25"/>
      <c r="CB180" s="25"/>
      <c r="CC180" s="25"/>
      <c r="CD180" s="25"/>
      <c r="CE180" s="25"/>
      <c r="CF180" s="25"/>
      <c r="CG180" s="25"/>
      <c r="CH180" s="25"/>
      <c r="CI180" s="25"/>
      <c r="CJ180" s="25"/>
      <c r="CK180" s="25"/>
      <c r="CL180" s="25"/>
      <c r="CM180" s="25"/>
      <c r="CN180" s="25"/>
      <c r="CO180" s="25"/>
      <c r="CP180" s="25"/>
      <c r="CQ180" s="25"/>
      <c r="CR180" s="25"/>
      <c r="CS180" s="25"/>
      <c r="CT180" s="25"/>
      <c r="CU180" s="25"/>
      <c r="CV180" s="25"/>
      <c r="CW180" s="25"/>
      <c r="CX180" s="25"/>
      <c r="CY180" s="25"/>
      <c r="CZ180" s="25"/>
      <c r="DA180" s="25"/>
      <c r="DB180" s="25"/>
      <c r="DC180" s="25"/>
      <c r="DD180" s="25"/>
      <c r="DE180" s="25"/>
      <c r="DF180" s="25"/>
      <c r="DG180" s="25"/>
      <c r="DH180" s="25"/>
      <c r="DI180" s="25"/>
    </row>
    <row r="181" spans="1:113" ht="15.75" x14ac:dyDescent="0.2">
      <c r="A181" s="84"/>
      <c r="B181" s="84"/>
      <c r="C181" s="84"/>
      <c r="D181" s="84"/>
      <c r="E181" s="84"/>
      <c r="F181" s="84"/>
      <c r="G181" s="84"/>
      <c r="H181" s="84"/>
      <c r="I181" s="84"/>
      <c r="J181" s="84"/>
      <c r="K181" s="84"/>
      <c r="L181" s="84"/>
      <c r="M181" s="84"/>
      <c r="N181" s="84"/>
      <c r="O181" s="84"/>
      <c r="P181" s="84"/>
      <c r="Q181" s="84"/>
      <c r="R181" s="84"/>
      <c r="S181" s="84"/>
      <c r="T181" s="84"/>
      <c r="U181" s="84"/>
      <c r="V181" s="84"/>
      <c r="W181" s="84"/>
      <c r="X181" s="84"/>
      <c r="Y181" s="84"/>
      <c r="Z181" s="84"/>
      <c r="AA181" s="84"/>
      <c r="AB181" s="84"/>
      <c r="AC181" s="84"/>
      <c r="AD181" s="84"/>
      <c r="AE181" s="84"/>
      <c r="AF181" s="84"/>
      <c r="AG181" s="84"/>
      <c r="AH181" s="84"/>
      <c r="AI181" s="84"/>
      <c r="AJ181" s="84"/>
      <c r="AK181" s="84"/>
      <c r="AL181" s="84"/>
      <c r="AM181" s="84"/>
      <c r="AN181" s="84"/>
      <c r="AO181" s="84"/>
      <c r="AP181" s="84"/>
      <c r="AQ181" s="84"/>
      <c r="AR181" s="84"/>
      <c r="AS181" s="84"/>
      <c r="AT181" s="84"/>
      <c r="AU181" s="84"/>
      <c r="AV181" s="84"/>
      <c r="AW181" s="84"/>
      <c r="AX181" s="84"/>
      <c r="AY181" s="84"/>
      <c r="AZ181" s="84"/>
      <c r="BA181" s="84"/>
      <c r="BB181" s="25"/>
      <c r="BC181" s="25"/>
      <c r="BD181" s="25"/>
      <c r="BE181" s="25"/>
      <c r="BF181" s="25"/>
      <c r="BG181" s="25"/>
      <c r="BH181" s="25"/>
      <c r="BI181" s="25"/>
      <c r="BJ181" s="25"/>
      <c r="BK181" s="25"/>
      <c r="BL181" s="25"/>
      <c r="BM181" s="25"/>
      <c r="BN181" s="25"/>
      <c r="BO181" s="25"/>
      <c r="BP181" s="25"/>
      <c r="BQ181" s="25"/>
      <c r="BR181" s="25"/>
      <c r="BS181" s="25"/>
      <c r="BT181" s="25"/>
      <c r="BU181" s="25"/>
      <c r="BV181" s="25"/>
      <c r="BW181" s="25"/>
      <c r="BX181" s="25"/>
      <c r="BY181" s="25"/>
      <c r="BZ181" s="25"/>
      <c r="CA181" s="25"/>
      <c r="CB181" s="25"/>
      <c r="CC181" s="25"/>
      <c r="CD181" s="25"/>
      <c r="CE181" s="25"/>
      <c r="CF181" s="25"/>
      <c r="CG181" s="25"/>
      <c r="CH181" s="25"/>
      <c r="CI181" s="25"/>
      <c r="CJ181" s="25"/>
      <c r="CK181" s="25"/>
      <c r="CL181" s="25"/>
      <c r="CM181" s="25"/>
      <c r="CN181" s="25"/>
      <c r="CO181" s="25"/>
      <c r="CP181" s="25"/>
      <c r="CQ181" s="25"/>
      <c r="CR181" s="25"/>
      <c r="CS181" s="25"/>
      <c r="CT181" s="25"/>
      <c r="CU181" s="25"/>
      <c r="CV181" s="25"/>
      <c r="CW181" s="25"/>
      <c r="CX181" s="25"/>
      <c r="CY181" s="25"/>
      <c r="CZ181" s="25"/>
      <c r="DA181" s="25"/>
      <c r="DB181" s="25"/>
      <c r="DC181" s="25"/>
      <c r="DD181" s="25"/>
      <c r="DE181" s="25"/>
      <c r="DF181" s="25"/>
      <c r="DG181" s="25"/>
      <c r="DH181" s="25"/>
      <c r="DI181" s="25"/>
    </row>
    <row r="182" spans="1:113" ht="15.75" x14ac:dyDescent="0.2">
      <c r="A182" s="84"/>
      <c r="B182" s="84"/>
      <c r="C182" s="84"/>
      <c r="D182" s="84"/>
      <c r="E182" s="84"/>
      <c r="F182" s="84"/>
      <c r="G182" s="84"/>
      <c r="H182" s="84"/>
      <c r="I182" s="84"/>
      <c r="J182" s="84"/>
      <c r="K182" s="84"/>
      <c r="L182" s="84"/>
      <c r="M182" s="84"/>
      <c r="N182" s="84"/>
      <c r="O182" s="84"/>
      <c r="P182" s="84"/>
      <c r="Q182" s="84"/>
      <c r="R182" s="84"/>
      <c r="S182" s="84"/>
      <c r="T182" s="84"/>
      <c r="U182" s="84"/>
      <c r="V182" s="84"/>
      <c r="W182" s="84"/>
      <c r="X182" s="84"/>
      <c r="Y182" s="84"/>
      <c r="Z182" s="84"/>
      <c r="AA182" s="84"/>
      <c r="AB182" s="84"/>
      <c r="AC182" s="84"/>
      <c r="AD182" s="84"/>
      <c r="AE182" s="84"/>
      <c r="AF182" s="84"/>
      <c r="AG182" s="84"/>
      <c r="AH182" s="84"/>
      <c r="AI182" s="84"/>
      <c r="AJ182" s="84"/>
      <c r="AK182" s="84"/>
      <c r="AL182" s="84"/>
      <c r="AM182" s="84"/>
      <c r="AN182" s="84"/>
      <c r="AO182" s="84"/>
      <c r="AP182" s="84"/>
      <c r="AQ182" s="84"/>
      <c r="AR182" s="84"/>
      <c r="AS182" s="84"/>
      <c r="AT182" s="84"/>
      <c r="AU182" s="84"/>
      <c r="AV182" s="84"/>
      <c r="AW182" s="84"/>
      <c r="AX182" s="84"/>
      <c r="AY182" s="84"/>
      <c r="AZ182" s="84"/>
      <c r="BA182" s="84"/>
      <c r="BB182" s="25"/>
      <c r="BC182" s="25"/>
      <c r="BD182" s="25"/>
      <c r="BE182" s="25"/>
      <c r="BF182" s="25"/>
      <c r="BG182" s="25"/>
      <c r="BH182" s="25"/>
      <c r="BI182" s="25"/>
      <c r="BJ182" s="25"/>
      <c r="BK182" s="25"/>
      <c r="BL182" s="25"/>
      <c r="BM182" s="25"/>
      <c r="BN182" s="25"/>
      <c r="BO182" s="25"/>
      <c r="BP182" s="25"/>
      <c r="BQ182" s="25"/>
      <c r="BR182" s="25"/>
      <c r="BS182" s="25"/>
      <c r="BT182" s="25"/>
      <c r="BU182" s="25"/>
      <c r="BV182" s="25"/>
      <c r="BW182" s="25"/>
      <c r="BX182" s="25"/>
      <c r="BY182" s="25"/>
      <c r="BZ182" s="25"/>
      <c r="CA182" s="25"/>
      <c r="CB182" s="25"/>
      <c r="CC182" s="25"/>
      <c r="CD182" s="25"/>
      <c r="CE182" s="25"/>
      <c r="CF182" s="25"/>
      <c r="CG182" s="25"/>
      <c r="CH182" s="25"/>
      <c r="CI182" s="25"/>
      <c r="CJ182" s="25"/>
      <c r="CK182" s="25"/>
      <c r="CL182" s="25"/>
      <c r="CM182" s="25"/>
      <c r="CN182" s="25"/>
      <c r="CO182" s="25"/>
      <c r="CP182" s="25"/>
      <c r="CQ182" s="25"/>
      <c r="CR182" s="25"/>
      <c r="CS182" s="25"/>
      <c r="CT182" s="25"/>
      <c r="CU182" s="25"/>
      <c r="CV182" s="25"/>
      <c r="CW182" s="25"/>
      <c r="CX182" s="25"/>
      <c r="CY182" s="25"/>
      <c r="CZ182" s="25"/>
      <c r="DA182" s="25"/>
      <c r="DB182" s="25"/>
      <c r="DC182" s="25"/>
      <c r="DD182" s="25"/>
      <c r="DE182" s="25"/>
      <c r="DF182" s="25"/>
      <c r="DG182" s="25"/>
      <c r="DH182" s="25"/>
      <c r="DI182" s="25"/>
    </row>
    <row r="183" spans="1:113" ht="15.75" x14ac:dyDescent="0.2">
      <c r="A183" s="84"/>
      <c r="B183" s="84"/>
      <c r="C183" s="84"/>
      <c r="D183" s="84"/>
      <c r="E183" s="84"/>
      <c r="F183" s="84"/>
      <c r="G183" s="84"/>
      <c r="H183" s="84"/>
      <c r="I183" s="84"/>
      <c r="J183" s="84"/>
      <c r="K183" s="84"/>
      <c r="L183" s="84"/>
      <c r="M183" s="84"/>
      <c r="N183" s="84"/>
      <c r="O183" s="84"/>
      <c r="P183" s="84"/>
      <c r="Q183" s="84"/>
      <c r="R183" s="84"/>
      <c r="S183" s="84"/>
      <c r="T183" s="84"/>
      <c r="U183" s="84"/>
      <c r="V183" s="84"/>
      <c r="W183" s="84"/>
      <c r="X183" s="84"/>
      <c r="Y183" s="84"/>
      <c r="Z183" s="84"/>
      <c r="AA183" s="84"/>
      <c r="AB183" s="84"/>
      <c r="AC183" s="84"/>
      <c r="AD183" s="84"/>
      <c r="AE183" s="84"/>
      <c r="AF183" s="84"/>
      <c r="AG183" s="84"/>
      <c r="AH183" s="84"/>
      <c r="AI183" s="84"/>
      <c r="AJ183" s="84"/>
      <c r="AK183" s="84"/>
      <c r="AL183" s="84"/>
      <c r="AM183" s="84"/>
      <c r="AN183" s="84"/>
      <c r="AO183" s="84"/>
      <c r="AP183" s="84"/>
      <c r="AQ183" s="84"/>
      <c r="AR183" s="84"/>
      <c r="AS183" s="84"/>
      <c r="AT183" s="84"/>
      <c r="AU183" s="84"/>
      <c r="AV183" s="84"/>
      <c r="AW183" s="84"/>
      <c r="AX183" s="84"/>
      <c r="AY183" s="84"/>
      <c r="AZ183" s="84"/>
      <c r="BA183" s="84"/>
      <c r="BB183" s="25"/>
      <c r="BC183" s="25"/>
      <c r="BD183" s="25"/>
      <c r="BE183" s="25"/>
      <c r="BF183" s="25"/>
      <c r="BG183" s="25"/>
      <c r="BH183" s="25"/>
      <c r="BI183" s="25"/>
      <c r="BJ183" s="25"/>
      <c r="BK183" s="25"/>
      <c r="BL183" s="25"/>
      <c r="BM183" s="25"/>
      <c r="BN183" s="25"/>
      <c r="BO183" s="25"/>
      <c r="BP183" s="25"/>
      <c r="BQ183" s="25"/>
      <c r="BR183" s="25"/>
      <c r="BS183" s="25"/>
      <c r="BT183" s="25"/>
      <c r="BU183" s="25"/>
      <c r="BV183" s="25"/>
      <c r="BW183" s="25"/>
      <c r="BX183" s="25"/>
      <c r="BY183" s="25"/>
      <c r="BZ183" s="25"/>
      <c r="CA183" s="25"/>
      <c r="CB183" s="25"/>
      <c r="CC183" s="25"/>
      <c r="CD183" s="25"/>
      <c r="CE183" s="25"/>
      <c r="CF183" s="25"/>
      <c r="CG183" s="25"/>
      <c r="CH183" s="25"/>
      <c r="CI183" s="25"/>
      <c r="CJ183" s="25"/>
      <c r="CK183" s="25"/>
      <c r="CL183" s="25"/>
      <c r="CM183" s="25"/>
      <c r="CN183" s="25"/>
      <c r="CO183" s="25"/>
      <c r="CP183" s="25"/>
      <c r="CQ183" s="25"/>
      <c r="CR183" s="25"/>
      <c r="CS183" s="25"/>
      <c r="CT183" s="25"/>
      <c r="CU183" s="25"/>
      <c r="CV183" s="25"/>
      <c r="CW183" s="25"/>
      <c r="CX183" s="25"/>
      <c r="CY183" s="25"/>
      <c r="CZ183" s="25"/>
      <c r="DA183" s="25"/>
      <c r="DB183" s="25"/>
      <c r="DC183" s="25"/>
      <c r="DD183" s="25"/>
      <c r="DE183" s="25"/>
      <c r="DF183" s="25"/>
      <c r="DG183" s="25"/>
      <c r="DH183" s="25"/>
      <c r="DI183" s="25"/>
    </row>
    <row r="184" spans="1:113" ht="15.75" x14ac:dyDescent="0.2">
      <c r="A184" s="84"/>
      <c r="B184" s="84"/>
      <c r="C184" s="84"/>
      <c r="D184" s="84"/>
      <c r="E184" s="84"/>
      <c r="F184" s="84"/>
      <c r="G184" s="84"/>
      <c r="H184" s="84"/>
      <c r="I184" s="84"/>
      <c r="J184" s="84"/>
      <c r="K184" s="84"/>
      <c r="L184" s="84"/>
      <c r="M184" s="84"/>
      <c r="N184" s="84"/>
      <c r="O184" s="84"/>
      <c r="P184" s="84"/>
      <c r="Q184" s="84"/>
      <c r="R184" s="84"/>
      <c r="S184" s="84"/>
      <c r="T184" s="84"/>
      <c r="U184" s="84"/>
      <c r="V184" s="84"/>
      <c r="W184" s="84"/>
      <c r="X184" s="84"/>
      <c r="Y184" s="84"/>
      <c r="Z184" s="84"/>
      <c r="AA184" s="84"/>
      <c r="AB184" s="84"/>
      <c r="AC184" s="84"/>
      <c r="AD184" s="84"/>
      <c r="AE184" s="84"/>
      <c r="AF184" s="84"/>
      <c r="AG184" s="84"/>
      <c r="AH184" s="84"/>
      <c r="AI184" s="84"/>
      <c r="AJ184" s="84"/>
      <c r="AK184" s="84"/>
      <c r="AL184" s="84"/>
      <c r="AM184" s="84"/>
      <c r="AN184" s="84"/>
      <c r="AO184" s="84"/>
      <c r="AP184" s="84"/>
      <c r="AQ184" s="84"/>
      <c r="AR184" s="84"/>
      <c r="AS184" s="84"/>
      <c r="AT184" s="84"/>
      <c r="AU184" s="84"/>
      <c r="AV184" s="84"/>
      <c r="AW184" s="84"/>
      <c r="AX184" s="84"/>
      <c r="AY184" s="84"/>
      <c r="AZ184" s="84"/>
      <c r="BA184" s="84"/>
      <c r="BB184" s="25"/>
      <c r="BC184" s="25"/>
      <c r="BD184" s="25"/>
      <c r="BE184" s="25"/>
      <c r="BF184" s="25"/>
      <c r="BG184" s="25"/>
      <c r="BH184" s="25"/>
      <c r="BI184" s="25"/>
      <c r="BJ184" s="25"/>
      <c r="BK184" s="25"/>
      <c r="BL184" s="25"/>
      <c r="BM184" s="25"/>
      <c r="BN184" s="25"/>
      <c r="BO184" s="25"/>
      <c r="BP184" s="25"/>
      <c r="BQ184" s="25"/>
      <c r="BR184" s="25"/>
      <c r="BS184" s="25"/>
      <c r="BT184" s="25"/>
      <c r="BU184" s="25"/>
      <c r="BV184" s="25"/>
      <c r="BW184" s="25"/>
      <c r="BX184" s="25"/>
      <c r="BY184" s="25"/>
      <c r="BZ184" s="25"/>
      <c r="CA184" s="25"/>
      <c r="CB184" s="25"/>
      <c r="CC184" s="25"/>
      <c r="CD184" s="25"/>
      <c r="CE184" s="25"/>
      <c r="CF184" s="25"/>
      <c r="CG184" s="25"/>
      <c r="CH184" s="25"/>
      <c r="CI184" s="25"/>
      <c r="CJ184" s="25"/>
      <c r="CK184" s="25"/>
      <c r="CL184" s="25"/>
      <c r="CM184" s="25"/>
      <c r="CN184" s="25"/>
      <c r="CO184" s="25"/>
      <c r="CP184" s="25"/>
      <c r="CQ184" s="25"/>
      <c r="CR184" s="25"/>
      <c r="CS184" s="25"/>
      <c r="CT184" s="25"/>
      <c r="CU184" s="25"/>
      <c r="CV184" s="25"/>
      <c r="CW184" s="25"/>
      <c r="CX184" s="25"/>
      <c r="CY184" s="25"/>
      <c r="CZ184" s="25"/>
      <c r="DA184" s="25"/>
      <c r="DB184" s="25"/>
      <c r="DC184" s="25"/>
      <c r="DD184" s="25"/>
      <c r="DE184" s="25"/>
      <c r="DF184" s="25"/>
      <c r="DG184" s="25"/>
      <c r="DH184" s="25"/>
      <c r="DI184" s="25"/>
    </row>
    <row r="185" spans="1:113" ht="15.75" x14ac:dyDescent="0.2">
      <c r="A185" s="84"/>
      <c r="B185" s="84"/>
      <c r="C185" s="84"/>
      <c r="D185" s="84"/>
      <c r="E185" s="84"/>
      <c r="F185" s="84"/>
      <c r="G185" s="84"/>
      <c r="H185" s="84"/>
      <c r="I185" s="84"/>
      <c r="J185" s="84"/>
      <c r="K185" s="84"/>
      <c r="L185" s="84"/>
      <c r="M185" s="84"/>
      <c r="N185" s="84"/>
      <c r="O185" s="84"/>
      <c r="P185" s="84"/>
      <c r="Q185" s="84"/>
      <c r="R185" s="84"/>
      <c r="S185" s="84"/>
      <c r="T185" s="84"/>
      <c r="U185" s="84"/>
      <c r="V185" s="84"/>
      <c r="W185" s="84"/>
      <c r="X185" s="84"/>
      <c r="Y185" s="84"/>
      <c r="Z185" s="84"/>
      <c r="AA185" s="84"/>
      <c r="AB185" s="84"/>
      <c r="AC185" s="84"/>
      <c r="AD185" s="84"/>
      <c r="AE185" s="84"/>
      <c r="AF185" s="84"/>
      <c r="AG185" s="84"/>
      <c r="AH185" s="84"/>
      <c r="AI185" s="84"/>
      <c r="AJ185" s="84"/>
      <c r="AK185" s="84"/>
      <c r="AL185" s="84"/>
      <c r="AM185" s="84"/>
      <c r="AN185" s="84"/>
      <c r="AO185" s="84"/>
      <c r="AP185" s="84"/>
      <c r="AQ185" s="84"/>
      <c r="AR185" s="84"/>
      <c r="AS185" s="84"/>
      <c r="AT185" s="84"/>
      <c r="AU185" s="84"/>
      <c r="AV185" s="84"/>
      <c r="AW185" s="84"/>
      <c r="AX185" s="84"/>
      <c r="AY185" s="84"/>
      <c r="AZ185" s="84"/>
      <c r="BA185" s="84"/>
      <c r="BB185" s="25"/>
      <c r="BC185" s="25"/>
      <c r="BD185" s="25"/>
      <c r="BE185" s="25"/>
      <c r="BF185" s="25"/>
      <c r="BG185" s="25"/>
      <c r="BH185" s="25"/>
      <c r="BI185" s="25"/>
      <c r="BJ185" s="25"/>
      <c r="BK185" s="25"/>
      <c r="BL185" s="25"/>
      <c r="BM185" s="25"/>
      <c r="BN185" s="25"/>
      <c r="BO185" s="25"/>
      <c r="BP185" s="25"/>
      <c r="BQ185" s="25"/>
      <c r="BR185" s="25"/>
      <c r="BS185" s="25"/>
      <c r="BT185" s="25"/>
      <c r="BU185" s="25"/>
      <c r="BV185" s="25"/>
      <c r="BW185" s="25"/>
      <c r="BX185" s="25"/>
      <c r="BY185" s="25"/>
      <c r="BZ185" s="25"/>
      <c r="CA185" s="25"/>
      <c r="CB185" s="25"/>
      <c r="CC185" s="25"/>
      <c r="CD185" s="25"/>
      <c r="CE185" s="25"/>
      <c r="CF185" s="25"/>
      <c r="CG185" s="25"/>
      <c r="CH185" s="25"/>
      <c r="CI185" s="25"/>
      <c r="CJ185" s="25"/>
      <c r="CK185" s="25"/>
      <c r="CL185" s="25"/>
      <c r="CM185" s="25"/>
      <c r="CN185" s="25"/>
      <c r="CO185" s="25"/>
      <c r="CP185" s="25"/>
      <c r="CQ185" s="25"/>
      <c r="CR185" s="25"/>
      <c r="CS185" s="25"/>
      <c r="CT185" s="25"/>
      <c r="CU185" s="25"/>
      <c r="CV185" s="25"/>
      <c r="CW185" s="25"/>
      <c r="CX185" s="25"/>
      <c r="CY185" s="25"/>
      <c r="CZ185" s="25"/>
      <c r="DA185" s="25"/>
      <c r="DB185" s="25"/>
      <c r="DC185" s="25"/>
      <c r="DD185" s="25"/>
      <c r="DE185" s="25"/>
      <c r="DF185" s="25"/>
      <c r="DG185" s="25"/>
      <c r="DH185" s="25"/>
      <c r="DI185" s="25"/>
    </row>
    <row r="186" spans="1:113" ht="15.75" x14ac:dyDescent="0.2">
      <c r="A186" s="84"/>
      <c r="B186" s="84"/>
      <c r="C186" s="84"/>
      <c r="D186" s="84"/>
      <c r="E186" s="84"/>
      <c r="F186" s="84"/>
      <c r="G186" s="84"/>
      <c r="H186" s="84"/>
      <c r="I186" s="84"/>
      <c r="J186" s="84"/>
      <c r="K186" s="84"/>
      <c r="L186" s="84"/>
      <c r="M186" s="84"/>
      <c r="N186" s="84"/>
      <c r="O186" s="84"/>
      <c r="P186" s="84"/>
      <c r="Q186" s="84"/>
      <c r="R186" s="84"/>
      <c r="S186" s="84"/>
      <c r="T186" s="84"/>
      <c r="U186" s="84"/>
      <c r="V186" s="84"/>
      <c r="W186" s="84"/>
      <c r="X186" s="84"/>
      <c r="Y186" s="84"/>
      <c r="Z186" s="84"/>
      <c r="AA186" s="84"/>
      <c r="AB186" s="84"/>
      <c r="AC186" s="84"/>
      <c r="AD186" s="84"/>
      <c r="AE186" s="84"/>
      <c r="AF186" s="84"/>
      <c r="AG186" s="84"/>
      <c r="AH186" s="84"/>
      <c r="AI186" s="84"/>
      <c r="AJ186" s="84"/>
      <c r="AK186" s="84"/>
      <c r="AL186" s="84"/>
      <c r="AM186" s="84"/>
      <c r="AN186" s="84"/>
      <c r="AO186" s="84"/>
      <c r="AP186" s="84"/>
      <c r="AQ186" s="84"/>
      <c r="AR186" s="84"/>
      <c r="AS186" s="84"/>
      <c r="AT186" s="84"/>
      <c r="AU186" s="84"/>
      <c r="AV186" s="84"/>
      <c r="AW186" s="84"/>
      <c r="AX186" s="84"/>
      <c r="AY186" s="84"/>
      <c r="AZ186" s="84"/>
      <c r="BA186" s="84"/>
      <c r="BB186" s="25"/>
      <c r="BC186" s="25"/>
      <c r="BD186" s="25"/>
      <c r="BE186" s="25"/>
      <c r="BF186" s="25"/>
      <c r="BG186" s="25"/>
      <c r="BH186" s="25"/>
      <c r="BI186" s="25"/>
      <c r="BJ186" s="25"/>
      <c r="BK186" s="25"/>
      <c r="BL186" s="25"/>
      <c r="BM186" s="25"/>
      <c r="BN186" s="25"/>
      <c r="BO186" s="25"/>
      <c r="BP186" s="25"/>
      <c r="BQ186" s="25"/>
      <c r="BR186" s="25"/>
      <c r="BS186" s="25"/>
      <c r="BT186" s="25"/>
      <c r="BU186" s="25"/>
      <c r="BV186" s="25"/>
      <c r="BW186" s="25"/>
      <c r="BX186" s="25"/>
      <c r="BY186" s="25"/>
      <c r="BZ186" s="25"/>
      <c r="CA186" s="25"/>
      <c r="CB186" s="25"/>
      <c r="CC186" s="25"/>
      <c r="CD186" s="25"/>
      <c r="CE186" s="25"/>
      <c r="CF186" s="25"/>
      <c r="CG186" s="25"/>
      <c r="CH186" s="25"/>
      <c r="CI186" s="25"/>
      <c r="CJ186" s="25"/>
      <c r="CK186" s="25"/>
      <c r="CL186" s="25"/>
      <c r="CM186" s="25"/>
      <c r="CN186" s="25"/>
      <c r="CO186" s="25"/>
      <c r="CP186" s="25"/>
      <c r="CQ186" s="25"/>
      <c r="CR186" s="25"/>
      <c r="CS186" s="25"/>
      <c r="CT186" s="25"/>
      <c r="CU186" s="25"/>
      <c r="CV186" s="25"/>
      <c r="CW186" s="25"/>
      <c r="CX186" s="25"/>
      <c r="CY186" s="25"/>
      <c r="CZ186" s="25"/>
      <c r="DA186" s="25"/>
      <c r="DB186" s="25"/>
      <c r="DC186" s="25"/>
      <c r="DD186" s="25"/>
      <c r="DE186" s="25"/>
      <c r="DF186" s="25"/>
      <c r="DG186" s="25"/>
      <c r="DH186" s="25"/>
      <c r="DI186" s="25"/>
    </row>
    <row r="187" spans="1:113" ht="15.75" x14ac:dyDescent="0.2">
      <c r="A187" s="84"/>
      <c r="B187" s="84"/>
      <c r="C187" s="84"/>
      <c r="D187" s="84"/>
      <c r="E187" s="84"/>
      <c r="F187" s="84"/>
      <c r="G187" s="84"/>
      <c r="H187" s="84"/>
      <c r="I187" s="84"/>
      <c r="J187" s="84"/>
      <c r="K187" s="84"/>
      <c r="L187" s="84"/>
      <c r="M187" s="84"/>
      <c r="N187" s="84"/>
      <c r="O187" s="84"/>
      <c r="P187" s="84"/>
      <c r="Q187" s="84"/>
      <c r="R187" s="84"/>
      <c r="S187" s="84"/>
      <c r="T187" s="84"/>
      <c r="U187" s="84"/>
      <c r="V187" s="84"/>
      <c r="W187" s="84"/>
      <c r="X187" s="84"/>
      <c r="Y187" s="84"/>
      <c r="Z187" s="84"/>
      <c r="AA187" s="84"/>
      <c r="AB187" s="84"/>
      <c r="AC187" s="84"/>
      <c r="AD187" s="84"/>
      <c r="AE187" s="84"/>
      <c r="AF187" s="84"/>
      <c r="AG187" s="84"/>
      <c r="AH187" s="84"/>
      <c r="AI187" s="84"/>
      <c r="AJ187" s="84"/>
      <c r="AK187" s="84"/>
      <c r="AL187" s="84"/>
      <c r="AM187" s="84"/>
      <c r="AN187" s="84"/>
      <c r="AO187" s="84"/>
      <c r="AP187" s="84"/>
      <c r="AQ187" s="84"/>
      <c r="AR187" s="84"/>
      <c r="AS187" s="84"/>
      <c r="AT187" s="84"/>
      <c r="AU187" s="84"/>
      <c r="AV187" s="84"/>
      <c r="AW187" s="84"/>
      <c r="AX187" s="84"/>
      <c r="AY187" s="84"/>
      <c r="AZ187" s="84"/>
      <c r="BA187" s="84"/>
      <c r="BB187" s="25"/>
      <c r="BC187" s="25"/>
      <c r="BD187" s="25"/>
      <c r="BE187" s="25"/>
      <c r="BF187" s="25"/>
      <c r="BG187" s="25"/>
      <c r="BH187" s="25"/>
      <c r="BI187" s="25"/>
      <c r="BJ187" s="25"/>
      <c r="BK187" s="25"/>
      <c r="BL187" s="25"/>
      <c r="BM187" s="25"/>
      <c r="BN187" s="25"/>
      <c r="BO187" s="25"/>
      <c r="BP187" s="25"/>
      <c r="BQ187" s="25"/>
      <c r="BR187" s="25"/>
      <c r="BS187" s="25"/>
      <c r="BT187" s="25"/>
      <c r="BU187" s="25"/>
      <c r="BV187" s="25"/>
      <c r="BW187" s="25"/>
      <c r="BX187" s="25"/>
      <c r="BY187" s="25"/>
      <c r="BZ187" s="25"/>
      <c r="CA187" s="25"/>
      <c r="CB187" s="25"/>
      <c r="CC187" s="25"/>
      <c r="CD187" s="25"/>
      <c r="CE187" s="25"/>
      <c r="CF187" s="25"/>
      <c r="CG187" s="25"/>
      <c r="CH187" s="25"/>
      <c r="CI187" s="25"/>
      <c r="CJ187" s="25"/>
      <c r="CK187" s="25"/>
      <c r="CL187" s="25"/>
      <c r="CM187" s="25"/>
      <c r="CN187" s="25"/>
      <c r="CO187" s="25"/>
      <c r="CP187" s="25"/>
      <c r="CQ187" s="25"/>
      <c r="CR187" s="25"/>
      <c r="CS187" s="25"/>
      <c r="CT187" s="25"/>
      <c r="CU187" s="25"/>
      <c r="CV187" s="25"/>
      <c r="CW187" s="25"/>
      <c r="CX187" s="25"/>
      <c r="CY187" s="25"/>
      <c r="CZ187" s="25"/>
      <c r="DA187" s="25"/>
      <c r="DB187" s="25"/>
      <c r="DC187" s="25"/>
      <c r="DD187" s="25"/>
      <c r="DE187" s="25"/>
      <c r="DF187" s="25"/>
      <c r="DG187" s="25"/>
      <c r="DH187" s="25"/>
      <c r="DI187" s="25"/>
    </row>
    <row r="188" spans="1:113" ht="15.75" x14ac:dyDescent="0.2">
      <c r="A188" s="84"/>
      <c r="B188" s="84"/>
      <c r="C188" s="84"/>
      <c r="D188" s="84"/>
      <c r="E188" s="84"/>
      <c r="F188" s="84"/>
      <c r="G188" s="84"/>
      <c r="H188" s="84"/>
      <c r="I188" s="84"/>
      <c r="J188" s="84"/>
      <c r="K188" s="84"/>
      <c r="L188" s="84"/>
      <c r="M188" s="84"/>
      <c r="N188" s="84"/>
      <c r="O188" s="84"/>
      <c r="P188" s="84"/>
      <c r="Q188" s="84"/>
      <c r="R188" s="84"/>
      <c r="S188" s="84"/>
      <c r="T188" s="84"/>
      <c r="U188" s="84"/>
      <c r="V188" s="84"/>
      <c r="W188" s="84"/>
      <c r="X188" s="84"/>
      <c r="Y188" s="84"/>
      <c r="Z188" s="84"/>
      <c r="AA188" s="84"/>
      <c r="AB188" s="84"/>
      <c r="AC188" s="84"/>
      <c r="AD188" s="84"/>
      <c r="AE188" s="84"/>
      <c r="AF188" s="84"/>
      <c r="AG188" s="84"/>
      <c r="AH188" s="84"/>
      <c r="AI188" s="84"/>
      <c r="AJ188" s="84"/>
      <c r="AK188" s="84"/>
      <c r="AL188" s="84"/>
      <c r="AM188" s="84"/>
      <c r="AN188" s="84"/>
      <c r="AO188" s="84"/>
      <c r="AP188" s="84"/>
      <c r="AQ188" s="84"/>
      <c r="AR188" s="84"/>
      <c r="AS188" s="84"/>
      <c r="AT188" s="84"/>
      <c r="AU188" s="84"/>
      <c r="AV188" s="84"/>
      <c r="AW188" s="84"/>
      <c r="AX188" s="84"/>
      <c r="AY188" s="84"/>
      <c r="AZ188" s="84"/>
      <c r="BA188" s="84"/>
      <c r="BB188" s="25"/>
      <c r="BC188" s="25"/>
      <c r="BD188" s="25"/>
      <c r="BE188" s="25"/>
      <c r="BF188" s="25"/>
      <c r="BG188" s="25"/>
      <c r="BH188" s="25"/>
      <c r="BI188" s="25"/>
      <c r="BJ188" s="25"/>
      <c r="BK188" s="25"/>
      <c r="BL188" s="25"/>
      <c r="BM188" s="25"/>
      <c r="BN188" s="25"/>
      <c r="BO188" s="25"/>
      <c r="BP188" s="25"/>
      <c r="BQ188" s="25"/>
      <c r="BR188" s="25"/>
      <c r="BS188" s="25"/>
      <c r="BT188" s="25"/>
      <c r="BU188" s="25"/>
      <c r="BV188" s="25"/>
      <c r="BW188" s="25"/>
      <c r="BX188" s="25"/>
      <c r="BY188" s="25"/>
      <c r="BZ188" s="25"/>
      <c r="CA188" s="25"/>
      <c r="CB188" s="25"/>
      <c r="CC188" s="25"/>
      <c r="CD188" s="25"/>
      <c r="CE188" s="25"/>
      <c r="CF188" s="25"/>
      <c r="CG188" s="25"/>
      <c r="CH188" s="25"/>
      <c r="CI188" s="25"/>
      <c r="CJ188" s="25"/>
      <c r="CK188" s="25"/>
      <c r="CL188" s="25"/>
      <c r="CM188" s="25"/>
      <c r="CN188" s="25"/>
      <c r="CO188" s="25"/>
      <c r="CP188" s="25"/>
      <c r="CQ188" s="25"/>
      <c r="CR188" s="25"/>
      <c r="CS188" s="25"/>
      <c r="CT188" s="25"/>
      <c r="CU188" s="25"/>
      <c r="CV188" s="25"/>
      <c r="CW188" s="25"/>
      <c r="CX188" s="25"/>
      <c r="CY188" s="25"/>
      <c r="CZ188" s="25"/>
      <c r="DA188" s="25"/>
      <c r="DB188" s="25"/>
      <c r="DC188" s="25"/>
      <c r="DD188" s="25"/>
      <c r="DE188" s="25"/>
      <c r="DF188" s="25"/>
      <c r="DG188" s="25"/>
      <c r="DH188" s="25"/>
      <c r="DI188" s="25"/>
    </row>
    <row r="189" spans="1:113" ht="15.75" x14ac:dyDescent="0.2">
      <c r="A189" s="84"/>
      <c r="B189" s="84"/>
      <c r="C189" s="84"/>
      <c r="D189" s="84"/>
      <c r="E189" s="84"/>
      <c r="F189" s="84"/>
      <c r="G189" s="84"/>
      <c r="H189" s="84"/>
      <c r="I189" s="84"/>
      <c r="J189" s="84"/>
      <c r="K189" s="84"/>
      <c r="L189" s="84"/>
      <c r="M189" s="84"/>
      <c r="N189" s="84"/>
      <c r="O189" s="84"/>
      <c r="P189" s="84"/>
      <c r="Q189" s="84"/>
      <c r="R189" s="84"/>
      <c r="S189" s="84"/>
      <c r="T189" s="84"/>
      <c r="U189" s="84"/>
      <c r="V189" s="84"/>
      <c r="W189" s="84"/>
      <c r="X189" s="84"/>
      <c r="Y189" s="84"/>
      <c r="Z189" s="84"/>
      <c r="AA189" s="84"/>
      <c r="AB189" s="84"/>
      <c r="AC189" s="84"/>
      <c r="AD189" s="84"/>
      <c r="AE189" s="84"/>
      <c r="AF189" s="84"/>
      <c r="AG189" s="84"/>
      <c r="AH189" s="84"/>
      <c r="AI189" s="84"/>
      <c r="AJ189" s="84"/>
      <c r="AK189" s="84"/>
      <c r="AL189" s="84"/>
      <c r="AM189" s="84"/>
      <c r="AN189" s="84"/>
      <c r="AO189" s="84"/>
      <c r="AP189" s="84"/>
      <c r="AQ189" s="84"/>
      <c r="AR189" s="84"/>
      <c r="AS189" s="84"/>
      <c r="AT189" s="84"/>
      <c r="AU189" s="84"/>
      <c r="AV189" s="84"/>
      <c r="AW189" s="84"/>
      <c r="AX189" s="84"/>
      <c r="AY189" s="84"/>
      <c r="AZ189" s="84"/>
      <c r="BA189" s="84"/>
      <c r="BB189" s="25"/>
      <c r="BC189" s="25"/>
      <c r="BD189" s="25"/>
      <c r="BE189" s="25"/>
      <c r="BF189" s="25"/>
      <c r="BG189" s="25"/>
      <c r="BH189" s="25"/>
      <c r="BI189" s="25"/>
      <c r="BJ189" s="25"/>
      <c r="BK189" s="25"/>
      <c r="BL189" s="25"/>
      <c r="BM189" s="25"/>
      <c r="BN189" s="25"/>
      <c r="BO189" s="25"/>
      <c r="BP189" s="25"/>
      <c r="BQ189" s="25"/>
      <c r="BR189" s="25"/>
      <c r="BS189" s="25"/>
      <c r="BT189" s="25"/>
      <c r="BU189" s="25"/>
      <c r="BV189" s="25"/>
      <c r="BW189" s="25"/>
      <c r="BX189" s="25"/>
      <c r="BY189" s="25"/>
      <c r="BZ189" s="25"/>
      <c r="CA189" s="25"/>
      <c r="CB189" s="25"/>
      <c r="CC189" s="25"/>
      <c r="CD189" s="25"/>
      <c r="CE189" s="25"/>
      <c r="CF189" s="25"/>
      <c r="CG189" s="25"/>
      <c r="CH189" s="25"/>
      <c r="CI189" s="25"/>
      <c r="CJ189" s="25"/>
      <c r="CK189" s="25"/>
      <c r="CL189" s="25"/>
      <c r="CM189" s="25"/>
      <c r="CN189" s="25"/>
      <c r="CO189" s="25"/>
      <c r="CP189" s="25"/>
      <c r="CQ189" s="25"/>
      <c r="CR189" s="25"/>
      <c r="CS189" s="25"/>
      <c r="CT189" s="25"/>
      <c r="CU189" s="25"/>
      <c r="CV189" s="25"/>
      <c r="CW189" s="25"/>
      <c r="CX189" s="25"/>
      <c r="CY189" s="25"/>
      <c r="CZ189" s="25"/>
      <c r="DA189" s="25"/>
      <c r="DB189" s="25"/>
      <c r="DC189" s="25"/>
      <c r="DD189" s="25"/>
      <c r="DE189" s="25"/>
      <c r="DF189" s="25"/>
      <c r="DG189" s="25"/>
      <c r="DH189" s="25"/>
      <c r="DI189" s="25"/>
    </row>
    <row r="190" spans="1:113" ht="15.75" x14ac:dyDescent="0.2">
      <c r="A190" s="84"/>
      <c r="B190" s="84"/>
      <c r="C190" s="84"/>
      <c r="D190" s="84"/>
      <c r="E190" s="84"/>
      <c r="F190" s="84"/>
      <c r="G190" s="84"/>
      <c r="H190" s="84"/>
      <c r="I190" s="84"/>
      <c r="J190" s="84"/>
      <c r="K190" s="84"/>
      <c r="L190" s="84"/>
      <c r="M190" s="84"/>
      <c r="N190" s="84"/>
      <c r="O190" s="84"/>
      <c r="P190" s="84"/>
      <c r="Q190" s="84"/>
      <c r="R190" s="84"/>
      <c r="S190" s="84"/>
      <c r="T190" s="84"/>
      <c r="U190" s="84"/>
      <c r="V190" s="84"/>
      <c r="W190" s="84"/>
      <c r="X190" s="84"/>
      <c r="Y190" s="84"/>
      <c r="Z190" s="84"/>
      <c r="AA190" s="84"/>
      <c r="AB190" s="84"/>
      <c r="AC190" s="84"/>
      <c r="AD190" s="84"/>
      <c r="AE190" s="84"/>
      <c r="AF190" s="84"/>
      <c r="AG190" s="84"/>
      <c r="AH190" s="84"/>
      <c r="AI190" s="84"/>
      <c r="AJ190" s="84"/>
      <c r="AK190" s="84"/>
      <c r="AL190" s="84"/>
      <c r="AM190" s="84"/>
      <c r="AN190" s="84"/>
      <c r="AO190" s="84"/>
      <c r="AP190" s="84"/>
      <c r="AQ190" s="84"/>
      <c r="AR190" s="84"/>
      <c r="AS190" s="84"/>
      <c r="AT190" s="84"/>
      <c r="AU190" s="84"/>
      <c r="AV190" s="84"/>
      <c r="AW190" s="84"/>
      <c r="AX190" s="84"/>
      <c r="AY190" s="84"/>
      <c r="AZ190" s="84"/>
      <c r="BA190" s="84"/>
      <c r="BB190" s="25"/>
      <c r="BC190" s="25"/>
      <c r="BD190" s="25"/>
      <c r="BE190" s="25"/>
      <c r="BF190" s="25"/>
      <c r="BG190" s="25"/>
      <c r="BH190" s="25"/>
      <c r="BI190" s="25"/>
      <c r="BJ190" s="25"/>
      <c r="BK190" s="25"/>
      <c r="BL190" s="25"/>
      <c r="BM190" s="25"/>
      <c r="BN190" s="25"/>
      <c r="BO190" s="25"/>
      <c r="BP190" s="25"/>
      <c r="BQ190" s="25"/>
      <c r="BR190" s="25"/>
      <c r="BS190" s="25"/>
      <c r="BT190" s="25"/>
      <c r="BU190" s="25"/>
      <c r="BV190" s="25"/>
      <c r="BW190" s="25"/>
      <c r="BX190" s="25"/>
      <c r="BY190" s="25"/>
      <c r="BZ190" s="25"/>
      <c r="CA190" s="25"/>
      <c r="CB190" s="25"/>
      <c r="CC190" s="25"/>
      <c r="CD190" s="25"/>
      <c r="CE190" s="25"/>
      <c r="CF190" s="25"/>
      <c r="CG190" s="25"/>
      <c r="CH190" s="25"/>
      <c r="CI190" s="25"/>
      <c r="CJ190" s="25"/>
      <c r="CK190" s="25"/>
      <c r="CL190" s="25"/>
      <c r="CM190" s="25"/>
      <c r="CN190" s="25"/>
      <c r="CO190" s="25"/>
      <c r="CP190" s="25"/>
      <c r="CQ190" s="25"/>
      <c r="CR190" s="25"/>
      <c r="CS190" s="25"/>
      <c r="CT190" s="25"/>
      <c r="CU190" s="25"/>
      <c r="CV190" s="25"/>
      <c r="CW190" s="25"/>
      <c r="CX190" s="25"/>
      <c r="CY190" s="25"/>
      <c r="CZ190" s="25"/>
      <c r="DA190" s="25"/>
      <c r="DB190" s="25"/>
      <c r="DC190" s="25"/>
      <c r="DD190" s="25"/>
      <c r="DE190" s="25"/>
      <c r="DF190" s="25"/>
      <c r="DG190" s="25"/>
      <c r="DH190" s="25"/>
      <c r="DI190" s="25"/>
    </row>
    <row r="191" spans="1:113" ht="15.75" x14ac:dyDescent="0.2">
      <c r="A191" s="84"/>
      <c r="B191" s="84"/>
      <c r="C191" s="84"/>
      <c r="D191" s="84"/>
      <c r="E191" s="84"/>
      <c r="F191" s="84"/>
      <c r="G191" s="84"/>
      <c r="H191" s="84"/>
      <c r="I191" s="84"/>
      <c r="J191" s="84"/>
      <c r="K191" s="84"/>
      <c r="L191" s="84"/>
      <c r="M191" s="84"/>
      <c r="N191" s="84"/>
      <c r="O191" s="84"/>
      <c r="P191" s="84"/>
      <c r="Q191" s="84"/>
      <c r="R191" s="84"/>
      <c r="S191" s="84"/>
      <c r="T191" s="84"/>
      <c r="U191" s="84"/>
      <c r="V191" s="84"/>
      <c r="W191" s="84"/>
      <c r="X191" s="84"/>
      <c r="Y191" s="84"/>
      <c r="Z191" s="84"/>
      <c r="AA191" s="84"/>
      <c r="AB191" s="84"/>
      <c r="AC191" s="84"/>
      <c r="AD191" s="84"/>
      <c r="AE191" s="84"/>
      <c r="AF191" s="84"/>
      <c r="AG191" s="84"/>
      <c r="AH191" s="84"/>
      <c r="AI191" s="84"/>
      <c r="AJ191" s="84"/>
      <c r="AK191" s="84"/>
      <c r="AL191" s="84"/>
      <c r="AM191" s="84"/>
      <c r="AN191" s="84"/>
      <c r="AO191" s="84"/>
      <c r="AP191" s="84"/>
      <c r="AQ191" s="84"/>
      <c r="AR191" s="84"/>
      <c r="AS191" s="84"/>
      <c r="AT191" s="84"/>
      <c r="AU191" s="84"/>
      <c r="AV191" s="84"/>
      <c r="AW191" s="84"/>
      <c r="AX191" s="84"/>
      <c r="AY191" s="84"/>
      <c r="AZ191" s="84"/>
      <c r="BA191" s="84"/>
      <c r="BB191" s="25"/>
      <c r="BC191" s="25"/>
      <c r="BD191" s="25"/>
      <c r="BE191" s="25"/>
      <c r="BF191" s="25"/>
      <c r="BG191" s="25"/>
      <c r="BH191" s="25"/>
      <c r="BI191" s="25"/>
      <c r="BJ191" s="25"/>
      <c r="BK191" s="25"/>
      <c r="BL191" s="25"/>
      <c r="BM191" s="25"/>
      <c r="BN191" s="25"/>
      <c r="BO191" s="25"/>
      <c r="BP191" s="25"/>
      <c r="BQ191" s="25"/>
      <c r="BR191" s="25"/>
      <c r="BS191" s="25"/>
      <c r="BT191" s="25"/>
      <c r="BU191" s="25"/>
      <c r="BV191" s="25"/>
      <c r="BW191" s="25"/>
      <c r="BX191" s="25"/>
      <c r="BY191" s="25"/>
      <c r="BZ191" s="25"/>
      <c r="CA191" s="25"/>
      <c r="CB191" s="25"/>
      <c r="CC191" s="25"/>
      <c r="CD191" s="25"/>
      <c r="CE191" s="25"/>
      <c r="CF191" s="25"/>
      <c r="CG191" s="25"/>
      <c r="CH191" s="25"/>
      <c r="CI191" s="25"/>
      <c r="CJ191" s="25"/>
      <c r="CK191" s="25"/>
      <c r="CL191" s="25"/>
      <c r="CM191" s="25"/>
      <c r="CN191" s="25"/>
      <c r="CO191" s="25"/>
      <c r="CP191" s="25"/>
      <c r="CQ191" s="25"/>
      <c r="CR191" s="25"/>
      <c r="CS191" s="25"/>
      <c r="CT191" s="25"/>
      <c r="CU191" s="25"/>
      <c r="CV191" s="25"/>
      <c r="CW191" s="25"/>
      <c r="CX191" s="25"/>
      <c r="CY191" s="25"/>
      <c r="CZ191" s="25"/>
      <c r="DA191" s="25"/>
      <c r="DB191" s="25"/>
      <c r="DC191" s="25"/>
      <c r="DD191" s="25"/>
      <c r="DE191" s="25"/>
      <c r="DF191" s="25"/>
      <c r="DG191" s="25"/>
      <c r="DH191" s="25"/>
      <c r="DI191" s="25"/>
    </row>
    <row r="192" spans="1:113" ht="15.75" x14ac:dyDescent="0.2">
      <c r="A192" s="84"/>
      <c r="B192" s="84"/>
      <c r="C192" s="84"/>
      <c r="D192" s="84"/>
      <c r="E192" s="84"/>
      <c r="F192" s="84"/>
      <c r="G192" s="84"/>
      <c r="H192" s="84"/>
      <c r="I192" s="84"/>
      <c r="J192" s="84"/>
      <c r="K192" s="84"/>
      <c r="L192" s="84"/>
      <c r="M192" s="84"/>
      <c r="N192" s="84"/>
      <c r="O192" s="84"/>
      <c r="P192" s="84"/>
      <c r="Q192" s="84"/>
      <c r="R192" s="84"/>
      <c r="S192" s="84"/>
      <c r="T192" s="84"/>
      <c r="U192" s="84"/>
      <c r="V192" s="84"/>
      <c r="W192" s="84"/>
      <c r="X192" s="84"/>
      <c r="Y192" s="84"/>
      <c r="Z192" s="84"/>
      <c r="AA192" s="84"/>
      <c r="AB192" s="84"/>
      <c r="AC192" s="84"/>
      <c r="AD192" s="84"/>
      <c r="AE192" s="84"/>
      <c r="AF192" s="84"/>
      <c r="AG192" s="84"/>
      <c r="AH192" s="84"/>
      <c r="AI192" s="84"/>
      <c r="AJ192" s="84"/>
      <c r="AK192" s="84"/>
      <c r="AL192" s="84"/>
      <c r="AM192" s="84"/>
      <c r="AN192" s="84"/>
      <c r="AO192" s="84"/>
      <c r="AP192" s="84"/>
      <c r="AQ192" s="84"/>
      <c r="AR192" s="84"/>
      <c r="AS192" s="84"/>
      <c r="AT192" s="84"/>
      <c r="AU192" s="84"/>
      <c r="AV192" s="84"/>
      <c r="AW192" s="84"/>
      <c r="AX192" s="84"/>
      <c r="AY192" s="84"/>
      <c r="AZ192" s="84"/>
      <c r="BA192" s="84"/>
      <c r="BB192" s="25"/>
      <c r="BC192" s="25"/>
      <c r="BD192" s="25"/>
      <c r="BE192" s="25"/>
      <c r="BF192" s="25"/>
      <c r="BG192" s="25"/>
      <c r="BH192" s="25"/>
      <c r="BI192" s="25"/>
      <c r="BJ192" s="25"/>
      <c r="BK192" s="25"/>
      <c r="BL192" s="25"/>
      <c r="BM192" s="25"/>
      <c r="BN192" s="25"/>
      <c r="BO192" s="25"/>
      <c r="BP192" s="25"/>
      <c r="BQ192" s="25"/>
      <c r="BR192" s="25"/>
      <c r="BS192" s="25"/>
      <c r="BT192" s="25"/>
      <c r="BU192" s="25"/>
      <c r="BV192" s="25"/>
      <c r="BW192" s="25"/>
      <c r="BX192" s="25"/>
      <c r="BY192" s="25"/>
      <c r="BZ192" s="25"/>
      <c r="CA192" s="25"/>
      <c r="CB192" s="25"/>
      <c r="CC192" s="25"/>
      <c r="CD192" s="25"/>
      <c r="CE192" s="25"/>
      <c r="CF192" s="25"/>
      <c r="CG192" s="25"/>
      <c r="CH192" s="25"/>
      <c r="CI192" s="25"/>
      <c r="CJ192" s="25"/>
      <c r="CK192" s="25"/>
      <c r="CL192" s="25"/>
      <c r="CM192" s="25"/>
      <c r="CN192" s="25"/>
      <c r="CO192" s="25"/>
      <c r="CP192" s="25"/>
      <c r="CQ192" s="25"/>
      <c r="CR192" s="25"/>
      <c r="CS192" s="25"/>
      <c r="CT192" s="25"/>
      <c r="CU192" s="25"/>
      <c r="CV192" s="25"/>
      <c r="CW192" s="25"/>
      <c r="CX192" s="25"/>
      <c r="CY192" s="25"/>
      <c r="CZ192" s="25"/>
      <c r="DA192" s="25"/>
      <c r="DB192" s="25"/>
      <c r="DC192" s="25"/>
      <c r="DD192" s="25"/>
      <c r="DE192" s="25"/>
      <c r="DF192" s="25"/>
      <c r="DG192" s="25"/>
      <c r="DH192" s="25"/>
      <c r="DI192" s="25"/>
    </row>
    <row r="193" spans="1:113" ht="15.75" x14ac:dyDescent="0.2">
      <c r="A193" s="84"/>
      <c r="B193" s="84"/>
      <c r="C193" s="84"/>
      <c r="D193" s="84"/>
      <c r="E193" s="84"/>
      <c r="F193" s="84"/>
      <c r="G193" s="84"/>
      <c r="H193" s="84"/>
      <c r="I193" s="84"/>
      <c r="J193" s="84"/>
      <c r="K193" s="84"/>
      <c r="L193" s="84"/>
      <c r="M193" s="84"/>
      <c r="N193" s="84"/>
      <c r="O193" s="84"/>
      <c r="P193" s="84"/>
      <c r="Q193" s="84"/>
      <c r="R193" s="84"/>
      <c r="S193" s="84"/>
      <c r="T193" s="84"/>
      <c r="U193" s="84"/>
      <c r="V193" s="84"/>
      <c r="W193" s="84"/>
      <c r="X193" s="84"/>
      <c r="Y193" s="84"/>
      <c r="Z193" s="84"/>
      <c r="AA193" s="84"/>
      <c r="AB193" s="84"/>
      <c r="AC193" s="84"/>
      <c r="AD193" s="84"/>
      <c r="AE193" s="84"/>
      <c r="AF193" s="84"/>
      <c r="AG193" s="84"/>
      <c r="AH193" s="84"/>
      <c r="AI193" s="84"/>
      <c r="AJ193" s="84"/>
      <c r="AK193" s="84"/>
      <c r="AL193" s="84"/>
      <c r="AM193" s="84"/>
      <c r="AN193" s="84"/>
      <c r="AO193" s="84"/>
      <c r="AP193" s="84"/>
      <c r="AQ193" s="84"/>
      <c r="AR193" s="84"/>
      <c r="AS193" s="84"/>
      <c r="AT193" s="84"/>
      <c r="AU193" s="84"/>
      <c r="AV193" s="84"/>
      <c r="AW193" s="84"/>
      <c r="AX193" s="84"/>
      <c r="AY193" s="84"/>
      <c r="AZ193" s="84"/>
      <c r="BA193" s="84"/>
      <c r="BB193" s="25"/>
      <c r="BC193" s="25"/>
      <c r="BD193" s="25"/>
      <c r="BE193" s="25"/>
      <c r="BF193" s="25"/>
      <c r="BG193" s="25"/>
      <c r="BH193" s="25"/>
      <c r="BI193" s="25"/>
      <c r="BJ193" s="25"/>
      <c r="BK193" s="25"/>
      <c r="BL193" s="25"/>
      <c r="BM193" s="25"/>
      <c r="BN193" s="25"/>
      <c r="BO193" s="25"/>
      <c r="BP193" s="25"/>
      <c r="BQ193" s="25"/>
      <c r="BR193" s="25"/>
      <c r="BS193" s="25"/>
      <c r="BT193" s="25"/>
      <c r="BU193" s="25"/>
      <c r="BV193" s="25"/>
      <c r="BW193" s="25"/>
      <c r="BX193" s="25"/>
      <c r="BY193" s="25"/>
      <c r="BZ193" s="25"/>
      <c r="CA193" s="25"/>
      <c r="CB193" s="25"/>
      <c r="CC193" s="25"/>
      <c r="CD193" s="25"/>
      <c r="CE193" s="25"/>
      <c r="CF193" s="25"/>
      <c r="CG193" s="25"/>
      <c r="CH193" s="25"/>
      <c r="CI193" s="25"/>
      <c r="CJ193" s="25"/>
      <c r="CK193" s="25"/>
      <c r="CL193" s="25"/>
      <c r="CM193" s="25"/>
      <c r="CN193" s="25"/>
      <c r="CO193" s="25"/>
      <c r="CP193" s="25"/>
      <c r="CQ193" s="25"/>
      <c r="CR193" s="25"/>
      <c r="CS193" s="25"/>
      <c r="CT193" s="25"/>
      <c r="CU193" s="25"/>
      <c r="CV193" s="25"/>
      <c r="CW193" s="25"/>
      <c r="CX193" s="25"/>
      <c r="CY193" s="25"/>
      <c r="CZ193" s="25"/>
      <c r="DA193" s="25"/>
      <c r="DB193" s="25"/>
      <c r="DC193" s="25"/>
      <c r="DD193" s="25"/>
      <c r="DE193" s="25"/>
      <c r="DF193" s="25"/>
      <c r="DG193" s="25"/>
      <c r="DH193" s="25"/>
      <c r="DI193" s="25"/>
    </row>
    <row r="194" spans="1:113" ht="15.75" x14ac:dyDescent="0.2">
      <c r="A194" s="84"/>
      <c r="B194" s="84"/>
      <c r="C194" s="84"/>
      <c r="D194" s="84"/>
      <c r="E194" s="84"/>
      <c r="F194" s="84"/>
      <c r="G194" s="84"/>
      <c r="H194" s="84"/>
      <c r="I194" s="84"/>
      <c r="J194" s="84"/>
      <c r="K194" s="84"/>
      <c r="L194" s="84"/>
      <c r="M194" s="84"/>
      <c r="N194" s="84"/>
      <c r="O194" s="84"/>
      <c r="P194" s="84"/>
      <c r="Q194" s="84"/>
      <c r="R194" s="84"/>
      <c r="S194" s="84"/>
      <c r="T194" s="84"/>
      <c r="U194" s="84"/>
      <c r="V194" s="84"/>
      <c r="W194" s="84"/>
      <c r="X194" s="84"/>
      <c r="Y194" s="84"/>
      <c r="Z194" s="84"/>
      <c r="AA194" s="84"/>
      <c r="AB194" s="84"/>
      <c r="AC194" s="84"/>
      <c r="AD194" s="84"/>
      <c r="AE194" s="84"/>
      <c r="AF194" s="84"/>
      <c r="AG194" s="84"/>
      <c r="AH194" s="84"/>
      <c r="AI194" s="84"/>
      <c r="AJ194" s="84"/>
      <c r="AK194" s="84"/>
      <c r="AL194" s="84"/>
      <c r="AM194" s="84"/>
      <c r="AN194" s="84"/>
      <c r="AO194" s="84"/>
      <c r="AP194" s="84"/>
      <c r="AQ194" s="84"/>
      <c r="AR194" s="84"/>
      <c r="AS194" s="84"/>
      <c r="AT194" s="84"/>
      <c r="AU194" s="84"/>
      <c r="AV194" s="84"/>
      <c r="AW194" s="84"/>
      <c r="AX194" s="84"/>
      <c r="AY194" s="84"/>
      <c r="AZ194" s="84"/>
      <c r="BA194" s="84"/>
      <c r="BB194" s="25"/>
      <c r="BC194" s="25"/>
      <c r="BD194" s="25"/>
      <c r="BE194" s="25"/>
      <c r="BF194" s="25"/>
      <c r="BG194" s="25"/>
      <c r="BH194" s="25"/>
      <c r="BI194" s="25"/>
      <c r="BJ194" s="25"/>
      <c r="BK194" s="25"/>
      <c r="BL194" s="25"/>
      <c r="BM194" s="25"/>
      <c r="BN194" s="25"/>
      <c r="BO194" s="25"/>
      <c r="BP194" s="25"/>
      <c r="BQ194" s="25"/>
      <c r="BR194" s="25"/>
      <c r="BS194" s="25"/>
      <c r="BT194" s="25"/>
      <c r="BU194" s="25"/>
      <c r="BV194" s="25"/>
      <c r="BW194" s="25"/>
      <c r="BX194" s="25"/>
      <c r="BY194" s="25"/>
      <c r="BZ194" s="25"/>
      <c r="CA194" s="25"/>
      <c r="CB194" s="25"/>
      <c r="CC194" s="25"/>
      <c r="CD194" s="25"/>
      <c r="CE194" s="25"/>
      <c r="CF194" s="25"/>
      <c r="CG194" s="25"/>
      <c r="CH194" s="25"/>
      <c r="CI194" s="25"/>
      <c r="CJ194" s="25"/>
      <c r="CK194" s="25"/>
      <c r="CL194" s="25"/>
      <c r="CM194" s="25"/>
      <c r="CN194" s="25"/>
      <c r="CO194" s="25"/>
      <c r="CP194" s="25"/>
      <c r="CQ194" s="25"/>
      <c r="CR194" s="25"/>
      <c r="CS194" s="25"/>
      <c r="CT194" s="25"/>
      <c r="CU194" s="25"/>
      <c r="CV194" s="25"/>
      <c r="CW194" s="25"/>
      <c r="CX194" s="25"/>
      <c r="CY194" s="25"/>
      <c r="CZ194" s="25"/>
      <c r="DA194" s="25"/>
      <c r="DB194" s="25"/>
      <c r="DC194" s="25"/>
      <c r="DD194" s="25"/>
      <c r="DE194" s="25"/>
      <c r="DF194" s="25"/>
      <c r="DG194" s="25"/>
      <c r="DH194" s="25"/>
      <c r="DI194" s="25"/>
    </row>
    <row r="195" spans="1:113" ht="15.75" x14ac:dyDescent="0.2">
      <c r="A195" s="84"/>
      <c r="B195" s="84"/>
      <c r="C195" s="84"/>
      <c r="D195" s="84"/>
      <c r="E195" s="84"/>
      <c r="F195" s="84"/>
      <c r="G195" s="84"/>
      <c r="H195" s="84"/>
      <c r="I195" s="84"/>
      <c r="J195" s="84"/>
      <c r="K195" s="84"/>
      <c r="L195" s="84"/>
      <c r="M195" s="84"/>
      <c r="N195" s="84"/>
      <c r="O195" s="84"/>
      <c r="P195" s="84"/>
      <c r="Q195" s="84"/>
      <c r="R195" s="84"/>
      <c r="S195" s="84"/>
      <c r="T195" s="84"/>
      <c r="U195" s="84"/>
      <c r="V195" s="84"/>
      <c r="W195" s="84"/>
      <c r="X195" s="84"/>
      <c r="Y195" s="84"/>
      <c r="Z195" s="84"/>
      <c r="AA195" s="84"/>
      <c r="AB195" s="84"/>
      <c r="AC195" s="84"/>
      <c r="AD195" s="84"/>
      <c r="AE195" s="84"/>
      <c r="AF195" s="84"/>
      <c r="AG195" s="84"/>
      <c r="AH195" s="84"/>
      <c r="AI195" s="84"/>
      <c r="AJ195" s="84"/>
      <c r="AK195" s="84"/>
      <c r="AL195" s="84"/>
      <c r="AM195" s="84"/>
      <c r="AN195" s="84"/>
      <c r="AO195" s="84"/>
      <c r="AP195" s="84"/>
      <c r="AQ195" s="84"/>
      <c r="AR195" s="84"/>
      <c r="AS195" s="84"/>
      <c r="AT195" s="84"/>
      <c r="AU195" s="84"/>
      <c r="AV195" s="84"/>
      <c r="AW195" s="84"/>
      <c r="AX195" s="84"/>
      <c r="AY195" s="84"/>
      <c r="AZ195" s="84"/>
      <c r="BA195" s="84"/>
      <c r="BB195" s="25"/>
      <c r="BC195" s="25"/>
      <c r="BD195" s="25"/>
      <c r="BE195" s="25"/>
      <c r="BF195" s="25"/>
      <c r="BG195" s="25"/>
      <c r="BH195" s="25"/>
      <c r="BI195" s="25"/>
      <c r="BJ195" s="25"/>
      <c r="BK195" s="25"/>
      <c r="BL195" s="25"/>
      <c r="BM195" s="25"/>
      <c r="BN195" s="25"/>
      <c r="BO195" s="25"/>
      <c r="BP195" s="25"/>
      <c r="BQ195" s="25"/>
      <c r="BR195" s="25"/>
      <c r="BS195" s="25"/>
      <c r="BT195" s="25"/>
      <c r="BU195" s="25"/>
      <c r="BV195" s="25"/>
      <c r="BW195" s="25"/>
      <c r="BX195" s="25"/>
      <c r="BY195" s="25"/>
      <c r="BZ195" s="25"/>
      <c r="CA195" s="25"/>
      <c r="CB195" s="25"/>
      <c r="CC195" s="25"/>
      <c r="CD195" s="25"/>
      <c r="CE195" s="25"/>
      <c r="CF195" s="25"/>
      <c r="CG195" s="25"/>
      <c r="CH195" s="25"/>
      <c r="CI195" s="25"/>
      <c r="CJ195" s="25"/>
      <c r="CK195" s="25"/>
      <c r="CL195" s="25"/>
      <c r="CM195" s="25"/>
      <c r="CN195" s="25"/>
      <c r="CO195" s="25"/>
      <c r="CP195" s="25"/>
      <c r="CQ195" s="25"/>
      <c r="CR195" s="25"/>
      <c r="CS195" s="25"/>
      <c r="CT195" s="25"/>
      <c r="CU195" s="25"/>
      <c r="CV195" s="25"/>
      <c r="CW195" s="25"/>
      <c r="CX195" s="25"/>
      <c r="CY195" s="25"/>
      <c r="CZ195" s="25"/>
      <c r="DA195" s="25"/>
      <c r="DB195" s="25"/>
      <c r="DC195" s="25"/>
      <c r="DD195" s="25"/>
      <c r="DE195" s="25"/>
      <c r="DF195" s="25"/>
      <c r="DG195" s="25"/>
      <c r="DH195" s="25"/>
      <c r="DI195" s="25"/>
    </row>
    <row r="196" spans="1:113" ht="15.75" x14ac:dyDescent="0.2">
      <c r="A196" s="84"/>
      <c r="B196" s="84"/>
      <c r="C196" s="84"/>
      <c r="D196" s="84"/>
      <c r="E196" s="84"/>
      <c r="F196" s="84"/>
      <c r="G196" s="84"/>
      <c r="H196" s="84"/>
      <c r="I196" s="84"/>
      <c r="J196" s="84"/>
      <c r="K196" s="84"/>
      <c r="L196" s="84"/>
      <c r="M196" s="84"/>
      <c r="N196" s="84"/>
      <c r="O196" s="84"/>
      <c r="P196" s="84"/>
      <c r="Q196" s="84"/>
      <c r="R196" s="84"/>
      <c r="S196" s="84"/>
      <c r="T196" s="84"/>
      <c r="U196" s="84"/>
      <c r="V196" s="84"/>
      <c r="W196" s="84"/>
      <c r="X196" s="84"/>
      <c r="Y196" s="84"/>
      <c r="Z196" s="84"/>
      <c r="AA196" s="84"/>
      <c r="AB196" s="84"/>
      <c r="AC196" s="84"/>
      <c r="AD196" s="84"/>
      <c r="AE196" s="84"/>
      <c r="AF196" s="84"/>
      <c r="AG196" s="84"/>
      <c r="AH196" s="84"/>
      <c r="AI196" s="84"/>
      <c r="AJ196" s="84"/>
      <c r="AK196" s="84"/>
      <c r="AL196" s="84"/>
      <c r="AM196" s="84"/>
      <c r="AN196" s="84"/>
      <c r="AO196" s="84"/>
      <c r="AP196" s="84"/>
      <c r="AQ196" s="84"/>
      <c r="AR196" s="84"/>
      <c r="AS196" s="84"/>
      <c r="AT196" s="84"/>
      <c r="AU196" s="84"/>
      <c r="AV196" s="84"/>
      <c r="AW196" s="84"/>
      <c r="AX196" s="84"/>
      <c r="AY196" s="84"/>
      <c r="AZ196" s="84"/>
      <c r="BA196" s="84"/>
      <c r="BB196" s="25"/>
      <c r="BC196" s="25"/>
      <c r="BD196" s="25"/>
      <c r="BE196" s="25"/>
      <c r="BF196" s="25"/>
      <c r="BG196" s="25"/>
      <c r="BH196" s="25"/>
      <c r="BI196" s="25"/>
      <c r="BJ196" s="25"/>
      <c r="BK196" s="25"/>
      <c r="BL196" s="25"/>
      <c r="BM196" s="25"/>
      <c r="BN196" s="25"/>
      <c r="BO196" s="25"/>
      <c r="BP196" s="25"/>
      <c r="BQ196" s="25"/>
      <c r="BR196" s="25"/>
      <c r="BS196" s="25"/>
      <c r="BT196" s="25"/>
      <c r="BU196" s="25"/>
      <c r="BV196" s="25"/>
      <c r="BW196" s="25"/>
      <c r="BX196" s="25"/>
      <c r="BY196" s="25"/>
      <c r="BZ196" s="25"/>
      <c r="CA196" s="25"/>
      <c r="CB196" s="25"/>
      <c r="CC196" s="25"/>
      <c r="CD196" s="25"/>
      <c r="CE196" s="25"/>
      <c r="CF196" s="25"/>
      <c r="CG196" s="25"/>
      <c r="CH196" s="25"/>
      <c r="CI196" s="25"/>
      <c r="CJ196" s="25"/>
      <c r="CK196" s="25"/>
      <c r="CL196" s="25"/>
      <c r="CM196" s="25"/>
      <c r="CN196" s="25"/>
      <c r="CO196" s="25"/>
      <c r="CP196" s="25"/>
      <c r="CQ196" s="25"/>
      <c r="CR196" s="25"/>
      <c r="CS196" s="25"/>
      <c r="CT196" s="25"/>
      <c r="CU196" s="25"/>
      <c r="CV196" s="25"/>
      <c r="CW196" s="25"/>
      <c r="CX196" s="25"/>
      <c r="CY196" s="25"/>
      <c r="CZ196" s="25"/>
      <c r="DA196" s="25"/>
      <c r="DB196" s="25"/>
      <c r="DC196" s="25"/>
      <c r="DD196" s="25"/>
      <c r="DE196" s="25"/>
      <c r="DF196" s="25"/>
      <c r="DG196" s="25"/>
      <c r="DH196" s="25"/>
      <c r="DI196" s="25"/>
    </row>
    <row r="197" spans="1:113" ht="15.75" x14ac:dyDescent="0.2">
      <c r="A197" s="84"/>
      <c r="B197" s="84"/>
      <c r="C197" s="84"/>
      <c r="D197" s="84"/>
      <c r="E197" s="84"/>
      <c r="F197" s="84"/>
      <c r="G197" s="84"/>
      <c r="H197" s="84"/>
      <c r="I197" s="84"/>
      <c r="J197" s="84"/>
      <c r="K197" s="84"/>
      <c r="L197" s="84"/>
      <c r="M197" s="84"/>
      <c r="N197" s="84"/>
      <c r="O197" s="84"/>
      <c r="P197" s="84"/>
      <c r="Q197" s="84"/>
      <c r="R197" s="84"/>
      <c r="S197" s="84"/>
      <c r="T197" s="84"/>
      <c r="U197" s="84"/>
      <c r="V197" s="84"/>
      <c r="W197" s="84"/>
      <c r="X197" s="84"/>
      <c r="Y197" s="84"/>
      <c r="Z197" s="84"/>
      <c r="AA197" s="84"/>
      <c r="AB197" s="84"/>
      <c r="AC197" s="84"/>
      <c r="AD197" s="84"/>
      <c r="AE197" s="84"/>
      <c r="AF197" s="84"/>
      <c r="AG197" s="84"/>
      <c r="AH197" s="84"/>
      <c r="AI197" s="84"/>
      <c r="AJ197" s="84"/>
      <c r="AK197" s="84"/>
      <c r="AL197" s="84"/>
      <c r="AM197" s="84"/>
      <c r="AN197" s="84"/>
      <c r="AO197" s="84"/>
      <c r="AP197" s="84"/>
      <c r="AQ197" s="84"/>
      <c r="AR197" s="84"/>
      <c r="AS197" s="84"/>
      <c r="AT197" s="84"/>
      <c r="AU197" s="84"/>
      <c r="AV197" s="84"/>
      <c r="AW197" s="84"/>
      <c r="AX197" s="84"/>
      <c r="AY197" s="84"/>
      <c r="AZ197" s="84"/>
      <c r="BA197" s="84"/>
      <c r="BB197" s="25"/>
      <c r="BC197" s="25"/>
      <c r="BD197" s="25"/>
      <c r="BE197" s="25"/>
      <c r="BF197" s="25"/>
      <c r="BG197" s="25"/>
      <c r="BH197" s="25"/>
      <c r="BI197" s="25"/>
      <c r="BJ197" s="25"/>
      <c r="BK197" s="25"/>
      <c r="BL197" s="25"/>
      <c r="BM197" s="25"/>
      <c r="BN197" s="25"/>
      <c r="BO197" s="25"/>
      <c r="BP197" s="25"/>
      <c r="BQ197" s="25"/>
      <c r="BR197" s="25"/>
      <c r="BS197" s="25"/>
      <c r="BT197" s="25"/>
      <c r="BU197" s="25"/>
      <c r="BV197" s="25"/>
      <c r="BW197" s="25"/>
      <c r="BX197" s="25"/>
      <c r="BY197" s="25"/>
      <c r="BZ197" s="25"/>
      <c r="CA197" s="25"/>
      <c r="CB197" s="25"/>
      <c r="CC197" s="25"/>
      <c r="CD197" s="25"/>
      <c r="CE197" s="25"/>
      <c r="CF197" s="25"/>
      <c r="CG197" s="25"/>
      <c r="CH197" s="25"/>
      <c r="CI197" s="25"/>
      <c r="CJ197" s="25"/>
      <c r="CK197" s="25"/>
      <c r="CL197" s="25"/>
      <c r="CM197" s="25"/>
      <c r="CN197" s="25"/>
      <c r="CO197" s="25"/>
      <c r="CP197" s="25"/>
      <c r="CQ197" s="25"/>
      <c r="CR197" s="25"/>
      <c r="CS197" s="25"/>
      <c r="CT197" s="25"/>
      <c r="CU197" s="25"/>
      <c r="CV197" s="25"/>
      <c r="CW197" s="25"/>
      <c r="CX197" s="25"/>
      <c r="CY197" s="25"/>
      <c r="CZ197" s="25"/>
      <c r="DA197" s="25"/>
      <c r="DB197" s="25"/>
      <c r="DC197" s="25"/>
      <c r="DD197" s="25"/>
      <c r="DE197" s="25"/>
      <c r="DF197" s="25"/>
      <c r="DG197" s="25"/>
      <c r="DH197" s="25"/>
      <c r="DI197" s="25"/>
    </row>
    <row r="198" spans="1:113" ht="15.75" x14ac:dyDescent="0.2">
      <c r="A198" s="84"/>
      <c r="B198" s="84"/>
      <c r="C198" s="84"/>
      <c r="D198" s="84"/>
      <c r="E198" s="84"/>
      <c r="F198" s="84"/>
      <c r="G198" s="84"/>
      <c r="H198" s="84"/>
      <c r="I198" s="84"/>
      <c r="J198" s="84"/>
      <c r="K198" s="84"/>
      <c r="L198" s="84"/>
      <c r="M198" s="84"/>
      <c r="N198" s="84"/>
      <c r="O198" s="84"/>
      <c r="P198" s="84"/>
      <c r="Q198" s="84"/>
      <c r="R198" s="84"/>
      <c r="S198" s="84"/>
      <c r="T198" s="84"/>
      <c r="U198" s="84"/>
      <c r="V198" s="84"/>
      <c r="W198" s="84"/>
      <c r="X198" s="84"/>
      <c r="Y198" s="84"/>
      <c r="Z198" s="84"/>
      <c r="AA198" s="84"/>
      <c r="AB198" s="84"/>
      <c r="AC198" s="84"/>
      <c r="AD198" s="84"/>
      <c r="AE198" s="84"/>
      <c r="AF198" s="84"/>
      <c r="AG198" s="84"/>
      <c r="AH198" s="84"/>
      <c r="AI198" s="84"/>
      <c r="AJ198" s="84"/>
      <c r="AK198" s="84"/>
      <c r="AL198" s="84"/>
      <c r="AM198" s="84"/>
      <c r="AN198" s="84"/>
      <c r="AO198" s="84"/>
      <c r="AP198" s="84"/>
      <c r="AQ198" s="84"/>
      <c r="AR198" s="84"/>
      <c r="AS198" s="84"/>
      <c r="AT198" s="84"/>
      <c r="AU198" s="84"/>
      <c r="AV198" s="84"/>
      <c r="AW198" s="84"/>
      <c r="AX198" s="84"/>
      <c r="AY198" s="84"/>
      <c r="AZ198" s="84"/>
      <c r="BA198" s="84"/>
      <c r="BB198" s="25"/>
      <c r="BC198" s="25"/>
      <c r="BD198" s="25"/>
      <c r="BE198" s="25"/>
      <c r="BF198" s="25"/>
      <c r="BG198" s="25"/>
      <c r="BH198" s="25"/>
      <c r="BI198" s="25"/>
      <c r="BJ198" s="25"/>
      <c r="BK198" s="25"/>
      <c r="BL198" s="25"/>
      <c r="BM198" s="25"/>
      <c r="BN198" s="25"/>
      <c r="BO198" s="25"/>
      <c r="BP198" s="25"/>
      <c r="BQ198" s="25"/>
      <c r="BR198" s="25"/>
      <c r="BS198" s="25"/>
      <c r="BT198" s="25"/>
      <c r="BU198" s="25"/>
      <c r="BV198" s="25"/>
      <c r="BW198" s="25"/>
      <c r="BX198" s="25"/>
      <c r="BY198" s="25"/>
      <c r="BZ198" s="25"/>
      <c r="CA198" s="25"/>
      <c r="CB198" s="25"/>
      <c r="CC198" s="25"/>
      <c r="CD198" s="25"/>
      <c r="CE198" s="25"/>
      <c r="CF198" s="25"/>
      <c r="CG198" s="25"/>
      <c r="CH198" s="25"/>
      <c r="CI198" s="25"/>
      <c r="CJ198" s="25"/>
      <c r="CK198" s="25"/>
      <c r="CL198" s="25"/>
      <c r="CM198" s="25"/>
      <c r="CN198" s="25"/>
      <c r="CO198" s="25"/>
      <c r="CP198" s="25"/>
      <c r="CQ198" s="25"/>
      <c r="CR198" s="25"/>
      <c r="CS198" s="25"/>
      <c r="CT198" s="25"/>
      <c r="CU198" s="25"/>
      <c r="CV198" s="25"/>
      <c r="CW198" s="25"/>
      <c r="CX198" s="25"/>
      <c r="CY198" s="25"/>
      <c r="CZ198" s="25"/>
      <c r="DA198" s="25"/>
      <c r="DB198" s="25"/>
      <c r="DC198" s="25"/>
      <c r="DD198" s="25"/>
      <c r="DE198" s="25"/>
      <c r="DF198" s="25"/>
      <c r="DG198" s="25"/>
      <c r="DH198" s="25"/>
      <c r="DI198" s="25"/>
    </row>
    <row r="199" spans="1:113" ht="15.75" x14ac:dyDescent="0.2">
      <c r="A199" s="84"/>
      <c r="B199" s="84"/>
      <c r="C199" s="84"/>
      <c r="D199" s="84"/>
      <c r="E199" s="84"/>
      <c r="F199" s="84"/>
      <c r="G199" s="84"/>
      <c r="H199" s="84"/>
      <c r="I199" s="84"/>
      <c r="J199" s="84"/>
      <c r="K199" s="84"/>
      <c r="L199" s="84"/>
      <c r="M199" s="84"/>
      <c r="N199" s="84"/>
      <c r="O199" s="84"/>
      <c r="P199" s="84"/>
      <c r="Q199" s="84"/>
      <c r="R199" s="84"/>
      <c r="S199" s="84"/>
      <c r="T199" s="84"/>
      <c r="U199" s="84"/>
      <c r="V199" s="84"/>
      <c r="W199" s="84"/>
      <c r="X199" s="84"/>
      <c r="Y199" s="84"/>
      <c r="Z199" s="84"/>
      <c r="AA199" s="84"/>
      <c r="AB199" s="84"/>
      <c r="AC199" s="84"/>
      <c r="AD199" s="84"/>
      <c r="AE199" s="84"/>
      <c r="AF199" s="84"/>
      <c r="AG199" s="84"/>
      <c r="AH199" s="84"/>
      <c r="AI199" s="84"/>
      <c r="AJ199" s="84"/>
      <c r="AK199" s="84"/>
      <c r="AL199" s="84"/>
      <c r="AM199" s="84"/>
      <c r="AN199" s="84"/>
      <c r="AO199" s="84"/>
      <c r="AP199" s="84"/>
      <c r="AQ199" s="84"/>
      <c r="AR199" s="84"/>
      <c r="AS199" s="84"/>
      <c r="AT199" s="84"/>
      <c r="AU199" s="84"/>
      <c r="AV199" s="84"/>
      <c r="AW199" s="84"/>
      <c r="AX199" s="84"/>
      <c r="AY199" s="25"/>
      <c r="AZ199" s="25"/>
      <c r="BA199" s="25"/>
      <c r="BB199" s="25"/>
      <c r="BC199" s="25"/>
      <c r="BD199" s="25"/>
      <c r="BE199" s="25"/>
      <c r="BF199" s="25"/>
      <c r="BG199" s="25"/>
      <c r="BH199" s="25"/>
      <c r="BI199" s="25"/>
      <c r="BJ199" s="25"/>
      <c r="BK199" s="25"/>
      <c r="BL199" s="25"/>
      <c r="BM199" s="25"/>
      <c r="BN199" s="25"/>
      <c r="BO199" s="25"/>
      <c r="BP199" s="25"/>
      <c r="BQ199" s="25"/>
      <c r="BR199" s="25"/>
      <c r="BS199" s="25"/>
      <c r="BT199" s="25"/>
      <c r="BU199" s="25"/>
      <c r="BV199" s="25"/>
      <c r="BW199" s="25"/>
      <c r="BX199" s="25"/>
      <c r="BY199" s="25"/>
      <c r="BZ199" s="25"/>
      <c r="CA199" s="25"/>
      <c r="CB199" s="25"/>
      <c r="CC199" s="25"/>
      <c r="CD199" s="25"/>
      <c r="CE199" s="25"/>
      <c r="CF199" s="25"/>
      <c r="CG199" s="25"/>
      <c r="CH199" s="25"/>
      <c r="CI199" s="25"/>
      <c r="CJ199" s="25"/>
      <c r="CK199" s="25"/>
      <c r="CL199" s="25"/>
      <c r="CM199" s="25"/>
      <c r="CN199" s="25"/>
      <c r="CO199" s="25"/>
      <c r="CP199" s="25"/>
      <c r="CQ199" s="25"/>
      <c r="CR199" s="25"/>
      <c r="CS199" s="25"/>
      <c r="CT199" s="25"/>
      <c r="CU199" s="25"/>
      <c r="CV199" s="25"/>
      <c r="CW199" s="25"/>
      <c r="CX199" s="25"/>
      <c r="CY199" s="25"/>
      <c r="CZ199" s="25"/>
      <c r="DA199" s="25"/>
      <c r="DB199" s="25"/>
      <c r="DC199" s="25"/>
      <c r="DD199" s="25"/>
      <c r="DE199" s="25"/>
      <c r="DF199" s="25"/>
      <c r="DG199" s="25"/>
      <c r="DH199" s="25"/>
      <c r="DI199" s="25"/>
    </row>
    <row r="200" spans="1:113" ht="15.75" x14ac:dyDescent="0.2">
      <c r="A200" s="84"/>
      <c r="B200" s="84"/>
      <c r="C200" s="84"/>
      <c r="D200" s="84"/>
      <c r="E200" s="84"/>
      <c r="F200" s="84"/>
      <c r="G200" s="84"/>
      <c r="H200" s="84"/>
      <c r="I200" s="84"/>
      <c r="J200" s="84"/>
      <c r="K200" s="84"/>
      <c r="L200" s="84"/>
      <c r="M200" s="84"/>
      <c r="N200" s="84"/>
      <c r="O200" s="84"/>
      <c r="P200" s="84"/>
      <c r="Q200" s="84"/>
      <c r="R200" s="84"/>
      <c r="S200" s="84"/>
      <c r="T200" s="84"/>
      <c r="U200" s="84"/>
      <c r="V200" s="84"/>
      <c r="W200" s="84"/>
      <c r="X200" s="84"/>
      <c r="Y200" s="84"/>
      <c r="Z200" s="84"/>
      <c r="AA200" s="84"/>
      <c r="AB200" s="84"/>
      <c r="AC200" s="84"/>
      <c r="AD200" s="84"/>
      <c r="AE200" s="84"/>
      <c r="AF200" s="84"/>
      <c r="AG200" s="84"/>
      <c r="AH200" s="84"/>
      <c r="AI200" s="84"/>
      <c r="AJ200" s="84"/>
      <c r="AK200" s="84"/>
      <c r="AL200" s="84"/>
      <c r="AM200" s="84"/>
      <c r="AN200" s="84"/>
      <c r="AO200" s="84"/>
      <c r="AP200" s="84"/>
      <c r="AQ200" s="84"/>
      <c r="AR200" s="84"/>
      <c r="AS200" s="84"/>
      <c r="AT200" s="84"/>
      <c r="AU200" s="84"/>
      <c r="AV200" s="84"/>
      <c r="AW200" s="84"/>
      <c r="AX200" s="84"/>
      <c r="AY200" s="25"/>
      <c r="AZ200" s="25"/>
      <c r="BA200" s="25"/>
      <c r="BB200" s="25"/>
      <c r="BC200" s="25"/>
      <c r="BD200" s="25"/>
      <c r="BE200" s="25"/>
      <c r="BF200" s="25"/>
      <c r="BG200" s="25"/>
      <c r="BH200" s="25"/>
      <c r="BI200" s="25"/>
      <c r="BJ200" s="25"/>
      <c r="BK200" s="25"/>
      <c r="BL200" s="25"/>
      <c r="BM200" s="25"/>
      <c r="BN200" s="25"/>
      <c r="BO200" s="25"/>
      <c r="BP200" s="25"/>
      <c r="BQ200" s="25"/>
      <c r="BR200" s="25"/>
      <c r="BS200" s="25"/>
      <c r="BT200" s="25"/>
      <c r="BU200" s="25"/>
      <c r="BV200" s="25"/>
      <c r="BW200" s="25"/>
      <c r="BX200" s="25"/>
      <c r="BY200" s="25"/>
      <c r="BZ200" s="25"/>
      <c r="CA200" s="25"/>
      <c r="CB200" s="25"/>
      <c r="CC200" s="25"/>
      <c r="CD200" s="25"/>
      <c r="CE200" s="25"/>
      <c r="CF200" s="25"/>
      <c r="CG200" s="25"/>
      <c r="CH200" s="25"/>
      <c r="CI200" s="25"/>
      <c r="CJ200" s="25"/>
      <c r="CK200" s="25"/>
      <c r="CL200" s="25"/>
      <c r="CM200" s="25"/>
      <c r="CN200" s="25"/>
      <c r="CO200" s="25"/>
      <c r="CP200" s="25"/>
      <c r="CQ200" s="25"/>
      <c r="CR200" s="25"/>
      <c r="CS200" s="25"/>
      <c r="CT200" s="25"/>
      <c r="CU200" s="25"/>
      <c r="CV200" s="25"/>
      <c r="CW200" s="25"/>
      <c r="CX200" s="25"/>
      <c r="CY200" s="25"/>
      <c r="CZ200" s="25"/>
      <c r="DA200" s="25"/>
      <c r="DB200" s="25"/>
      <c r="DC200" s="25"/>
      <c r="DD200" s="25"/>
      <c r="DE200" s="25"/>
      <c r="DF200" s="25"/>
      <c r="DG200" s="25"/>
      <c r="DH200" s="25"/>
      <c r="DI200" s="25"/>
    </row>
    <row r="201" spans="1:113" ht="15.75" x14ac:dyDescent="0.2">
      <c r="A201" s="84"/>
      <c r="B201" s="84"/>
      <c r="C201" s="84"/>
      <c r="D201" s="84"/>
      <c r="E201" s="84"/>
      <c r="F201" s="84"/>
      <c r="G201" s="84"/>
      <c r="H201" s="84"/>
      <c r="I201" s="84"/>
      <c r="J201" s="84"/>
      <c r="K201" s="84"/>
      <c r="L201" s="84"/>
      <c r="M201" s="84"/>
      <c r="N201" s="84"/>
      <c r="O201" s="84"/>
      <c r="P201" s="84"/>
      <c r="Q201" s="84"/>
      <c r="R201" s="84"/>
      <c r="S201" s="84"/>
      <c r="T201" s="84"/>
      <c r="U201" s="84"/>
      <c r="V201" s="84"/>
      <c r="W201" s="84"/>
      <c r="X201" s="84"/>
      <c r="Y201" s="84"/>
      <c r="Z201" s="84"/>
      <c r="AA201" s="84"/>
      <c r="AB201" s="84"/>
      <c r="AC201" s="84"/>
      <c r="AD201" s="84"/>
      <c r="AE201" s="84"/>
      <c r="AF201" s="84"/>
      <c r="AG201" s="84"/>
      <c r="AH201" s="84"/>
      <c r="AI201" s="84"/>
      <c r="AJ201" s="84"/>
      <c r="AK201" s="84"/>
      <c r="AL201" s="84"/>
      <c r="AM201" s="84"/>
      <c r="AN201" s="84"/>
      <c r="AO201" s="84"/>
      <c r="AP201" s="84"/>
      <c r="AQ201" s="84"/>
      <c r="AR201" s="84"/>
      <c r="AS201" s="84"/>
      <c r="AT201" s="84"/>
      <c r="AU201" s="84"/>
      <c r="AV201" s="84"/>
      <c r="AW201" s="84"/>
      <c r="AX201" s="84"/>
      <c r="AY201" s="25"/>
      <c r="AZ201" s="25"/>
      <c r="BA201" s="25"/>
      <c r="BB201" s="25"/>
      <c r="BC201" s="25"/>
      <c r="BD201" s="25"/>
      <c r="BE201" s="25"/>
      <c r="BF201" s="25"/>
      <c r="BG201" s="25"/>
      <c r="BH201" s="25"/>
      <c r="BI201" s="25"/>
      <c r="BJ201" s="25"/>
      <c r="BK201" s="25"/>
      <c r="BL201" s="25"/>
      <c r="BM201" s="25"/>
      <c r="BN201" s="25"/>
      <c r="BO201" s="25"/>
      <c r="BP201" s="25"/>
      <c r="BQ201" s="25"/>
      <c r="BR201" s="25"/>
      <c r="BS201" s="25"/>
      <c r="BT201" s="25"/>
      <c r="BU201" s="25"/>
      <c r="BV201" s="25"/>
      <c r="BW201" s="25"/>
      <c r="BX201" s="25"/>
      <c r="BY201" s="25"/>
      <c r="BZ201" s="25"/>
      <c r="CA201" s="25"/>
      <c r="CB201" s="25"/>
      <c r="CC201" s="25"/>
      <c r="CD201" s="25"/>
      <c r="CE201" s="25"/>
      <c r="CF201" s="25"/>
      <c r="CG201" s="25"/>
      <c r="CH201" s="25"/>
      <c r="CI201" s="25"/>
      <c r="CJ201" s="25"/>
      <c r="CK201" s="25"/>
      <c r="CL201" s="25"/>
      <c r="CM201" s="25"/>
      <c r="CN201" s="25"/>
      <c r="CO201" s="25"/>
      <c r="CP201" s="25"/>
      <c r="CQ201" s="25"/>
      <c r="CR201" s="25"/>
      <c r="CS201" s="25"/>
      <c r="CT201" s="25"/>
      <c r="CU201" s="25"/>
      <c r="CV201" s="25"/>
      <c r="CW201" s="25"/>
      <c r="CX201" s="25"/>
      <c r="CY201" s="25"/>
      <c r="CZ201" s="25"/>
      <c r="DA201" s="25"/>
      <c r="DB201" s="25"/>
      <c r="DC201" s="25"/>
      <c r="DD201" s="25"/>
      <c r="DE201" s="25"/>
      <c r="DF201" s="25"/>
      <c r="DG201" s="25"/>
      <c r="DH201" s="25"/>
      <c r="DI201" s="25"/>
    </row>
    <row r="202" spans="1:113" ht="15.75" x14ac:dyDescent="0.2">
      <c r="A202" s="84"/>
      <c r="B202" s="84"/>
      <c r="C202" s="84"/>
      <c r="D202" s="84"/>
      <c r="E202" s="84"/>
      <c r="F202" s="84"/>
      <c r="G202" s="84"/>
      <c r="H202" s="84"/>
      <c r="I202" s="84"/>
      <c r="J202" s="84"/>
      <c r="K202" s="84"/>
      <c r="L202" s="84"/>
      <c r="M202" s="84"/>
      <c r="N202" s="84"/>
      <c r="O202" s="84"/>
      <c r="P202" s="84"/>
      <c r="Q202" s="84"/>
      <c r="R202" s="84"/>
      <c r="S202" s="84"/>
      <c r="T202" s="84"/>
      <c r="U202" s="84"/>
      <c r="V202" s="84"/>
      <c r="W202" s="84"/>
      <c r="X202" s="84"/>
      <c r="Y202" s="84"/>
      <c r="Z202" s="84"/>
      <c r="AA202" s="84"/>
      <c r="AB202" s="84"/>
      <c r="AC202" s="84"/>
      <c r="AD202" s="84"/>
      <c r="AE202" s="84"/>
      <c r="AF202" s="84"/>
      <c r="AG202" s="84"/>
      <c r="AH202" s="84"/>
      <c r="AI202" s="84"/>
      <c r="AJ202" s="84"/>
      <c r="AK202" s="84"/>
      <c r="AL202" s="84"/>
      <c r="AM202" s="84"/>
      <c r="AN202" s="84"/>
      <c r="AO202" s="84"/>
      <c r="AP202" s="84"/>
      <c r="AQ202" s="84"/>
      <c r="AR202" s="84"/>
      <c r="AS202" s="84"/>
      <c r="AT202" s="84"/>
      <c r="AU202" s="84"/>
      <c r="AV202" s="84"/>
      <c r="AW202" s="84"/>
      <c r="AX202" s="84"/>
      <c r="AY202" s="25"/>
      <c r="AZ202" s="25"/>
      <c r="BA202" s="25"/>
      <c r="BB202" s="25"/>
      <c r="BC202" s="25"/>
      <c r="BD202" s="25"/>
      <c r="BE202" s="25"/>
      <c r="BF202" s="25"/>
      <c r="BG202" s="25"/>
      <c r="BH202" s="25"/>
      <c r="BI202" s="25"/>
      <c r="BJ202" s="25"/>
      <c r="BK202" s="25"/>
      <c r="BL202" s="25"/>
      <c r="BM202" s="25"/>
      <c r="BN202" s="25"/>
      <c r="BO202" s="25"/>
      <c r="BP202" s="25"/>
      <c r="BQ202" s="25"/>
      <c r="BR202" s="25"/>
      <c r="BS202" s="25"/>
      <c r="BT202" s="25"/>
      <c r="BU202" s="25"/>
      <c r="BV202" s="25"/>
      <c r="BW202" s="25"/>
      <c r="BX202" s="25"/>
      <c r="BY202" s="25"/>
      <c r="BZ202" s="25"/>
      <c r="CA202" s="25"/>
      <c r="CB202" s="25"/>
      <c r="CC202" s="25"/>
      <c r="CD202" s="25"/>
      <c r="CE202" s="25"/>
      <c r="CF202" s="25"/>
      <c r="CG202" s="25"/>
      <c r="CH202" s="25"/>
      <c r="CI202" s="25"/>
      <c r="CJ202" s="25"/>
      <c r="CK202" s="25"/>
      <c r="CL202" s="25"/>
      <c r="CM202" s="25"/>
      <c r="CN202" s="25"/>
      <c r="CO202" s="25"/>
      <c r="CP202" s="25"/>
      <c r="CQ202" s="25"/>
      <c r="CR202" s="25"/>
      <c r="CS202" s="25"/>
      <c r="CT202" s="25"/>
      <c r="CU202" s="25"/>
      <c r="CV202" s="25"/>
      <c r="CW202" s="25"/>
      <c r="CX202" s="25"/>
      <c r="CY202" s="25"/>
      <c r="CZ202" s="25"/>
      <c r="DA202" s="25"/>
      <c r="DB202" s="25"/>
      <c r="DC202" s="25"/>
      <c r="DD202" s="25"/>
      <c r="DE202" s="25"/>
      <c r="DF202" s="25"/>
      <c r="DG202" s="25"/>
      <c r="DH202" s="25"/>
      <c r="DI202" s="25"/>
    </row>
    <row r="203" spans="1:113" ht="15.75" x14ac:dyDescent="0.2">
      <c r="A203" s="84"/>
      <c r="B203" s="84"/>
      <c r="C203" s="84"/>
      <c r="D203" s="84"/>
      <c r="E203" s="84"/>
      <c r="F203" s="84"/>
      <c r="G203" s="84"/>
      <c r="H203" s="84"/>
      <c r="I203" s="84"/>
      <c r="J203" s="84"/>
      <c r="K203" s="84"/>
      <c r="L203" s="84"/>
      <c r="M203" s="84"/>
      <c r="N203" s="84"/>
      <c r="O203" s="84"/>
      <c r="P203" s="84"/>
      <c r="Q203" s="84"/>
      <c r="R203" s="84"/>
      <c r="S203" s="84"/>
      <c r="T203" s="84"/>
      <c r="U203" s="84"/>
      <c r="V203" s="84"/>
      <c r="W203" s="84"/>
      <c r="X203" s="84"/>
      <c r="Y203" s="84"/>
      <c r="Z203" s="84"/>
      <c r="AA203" s="84"/>
      <c r="AB203" s="84"/>
      <c r="AC203" s="84"/>
      <c r="AD203" s="84"/>
      <c r="AE203" s="84"/>
      <c r="AF203" s="84"/>
      <c r="AG203" s="84"/>
      <c r="AH203" s="84"/>
      <c r="AI203" s="84"/>
      <c r="AJ203" s="84"/>
      <c r="AK203" s="84"/>
      <c r="AL203" s="84"/>
      <c r="AM203" s="84"/>
      <c r="AN203" s="84"/>
      <c r="AO203" s="84"/>
      <c r="AP203" s="84"/>
      <c r="AQ203" s="84"/>
      <c r="AR203" s="84"/>
      <c r="AS203" s="84"/>
      <c r="AT203" s="84"/>
      <c r="AU203" s="84"/>
      <c r="AV203" s="84"/>
      <c r="AW203" s="84"/>
      <c r="AX203" s="84"/>
      <c r="AY203" s="25"/>
      <c r="AZ203" s="25"/>
      <c r="BA203" s="25"/>
      <c r="BB203" s="25"/>
      <c r="BC203" s="25"/>
      <c r="BD203" s="25"/>
      <c r="BE203" s="25"/>
      <c r="BF203" s="25"/>
      <c r="BG203" s="25"/>
      <c r="BH203" s="25"/>
      <c r="BI203" s="25"/>
      <c r="BJ203" s="25"/>
      <c r="BK203" s="25"/>
      <c r="BL203" s="25"/>
      <c r="BM203" s="25"/>
      <c r="BN203" s="25"/>
      <c r="BO203" s="25"/>
      <c r="BP203" s="25"/>
      <c r="BQ203" s="25"/>
      <c r="BR203" s="25"/>
      <c r="BS203" s="25"/>
      <c r="BT203" s="25"/>
      <c r="BU203" s="25"/>
      <c r="BV203" s="25"/>
      <c r="BW203" s="25"/>
      <c r="BX203" s="25"/>
      <c r="BY203" s="25"/>
      <c r="BZ203" s="25"/>
      <c r="CA203" s="25"/>
      <c r="CB203" s="25"/>
      <c r="CC203" s="25"/>
      <c r="CD203" s="25"/>
      <c r="CE203" s="25"/>
      <c r="CF203" s="25"/>
      <c r="CG203" s="25"/>
      <c r="CH203" s="25"/>
      <c r="CI203" s="25"/>
      <c r="CJ203" s="25"/>
      <c r="CK203" s="25"/>
      <c r="CL203" s="25"/>
      <c r="CM203" s="25"/>
      <c r="CN203" s="25"/>
      <c r="CO203" s="25"/>
      <c r="CP203" s="25"/>
      <c r="CQ203" s="25"/>
      <c r="CR203" s="25"/>
      <c r="CS203" s="25"/>
      <c r="CT203" s="25"/>
      <c r="CU203" s="25"/>
      <c r="CV203" s="25"/>
      <c r="CW203" s="25"/>
      <c r="CX203" s="25"/>
      <c r="CY203" s="25"/>
      <c r="CZ203" s="25"/>
      <c r="DA203" s="25"/>
      <c r="DB203" s="25"/>
      <c r="DC203" s="25"/>
      <c r="DD203" s="25"/>
      <c r="DE203" s="25"/>
      <c r="DF203" s="25"/>
      <c r="DG203" s="25"/>
      <c r="DH203" s="25"/>
      <c r="DI203" s="25"/>
    </row>
    <row r="204" spans="1:113" ht="15.75" x14ac:dyDescent="0.2">
      <c r="A204" s="84"/>
      <c r="B204" s="84"/>
      <c r="C204" s="84"/>
      <c r="D204" s="84"/>
      <c r="E204" s="84"/>
      <c r="F204" s="84"/>
      <c r="G204" s="84"/>
      <c r="H204" s="84"/>
      <c r="I204" s="84"/>
      <c r="J204" s="84"/>
      <c r="K204" s="84"/>
      <c r="L204" s="84"/>
      <c r="M204" s="84"/>
      <c r="N204" s="84"/>
      <c r="O204" s="84"/>
      <c r="P204" s="84"/>
      <c r="Q204" s="84"/>
      <c r="R204" s="84"/>
      <c r="S204" s="84"/>
      <c r="T204" s="84"/>
      <c r="U204" s="84"/>
      <c r="V204" s="84"/>
      <c r="W204" s="84"/>
      <c r="X204" s="84"/>
      <c r="Y204" s="84"/>
      <c r="Z204" s="84"/>
      <c r="AA204" s="84"/>
      <c r="AB204" s="84"/>
      <c r="AC204" s="84"/>
      <c r="AD204" s="84"/>
      <c r="AE204" s="84"/>
      <c r="AF204" s="84"/>
      <c r="AG204" s="84"/>
      <c r="AH204" s="84"/>
      <c r="AI204" s="84"/>
      <c r="AJ204" s="84"/>
      <c r="AK204" s="84"/>
      <c r="AL204" s="84"/>
      <c r="AM204" s="84"/>
      <c r="AN204" s="84"/>
      <c r="AO204" s="84"/>
      <c r="AP204" s="84"/>
      <c r="AQ204" s="84"/>
      <c r="AR204" s="84"/>
      <c r="AS204" s="84"/>
      <c r="AT204" s="84"/>
      <c r="AU204" s="84"/>
      <c r="AV204" s="84"/>
      <c r="AW204" s="84"/>
      <c r="AX204" s="84"/>
      <c r="AY204" s="25"/>
      <c r="AZ204" s="25"/>
      <c r="BA204" s="25"/>
      <c r="BB204" s="25"/>
      <c r="BC204" s="25"/>
      <c r="BD204" s="25"/>
      <c r="BE204" s="25"/>
      <c r="BF204" s="25"/>
      <c r="BG204" s="25"/>
      <c r="BH204" s="25"/>
      <c r="BI204" s="25"/>
      <c r="BJ204" s="25"/>
      <c r="BK204" s="25"/>
      <c r="BL204" s="25"/>
      <c r="BM204" s="25"/>
      <c r="BN204" s="25"/>
      <c r="BO204" s="25"/>
      <c r="BP204" s="25"/>
      <c r="BQ204" s="25"/>
      <c r="BR204" s="25"/>
      <c r="BS204" s="25"/>
      <c r="BT204" s="25"/>
      <c r="BU204" s="25"/>
      <c r="BV204" s="25"/>
      <c r="BW204" s="25"/>
      <c r="BX204" s="25"/>
      <c r="BY204" s="25"/>
      <c r="BZ204" s="25"/>
      <c r="CA204" s="25"/>
      <c r="CB204" s="25"/>
      <c r="CC204" s="25"/>
      <c r="CD204" s="25"/>
      <c r="CE204" s="25"/>
      <c r="CF204" s="25"/>
      <c r="CG204" s="25"/>
      <c r="CH204" s="25"/>
      <c r="CI204" s="25"/>
      <c r="CJ204" s="25"/>
      <c r="CK204" s="25"/>
      <c r="CL204" s="25"/>
      <c r="CM204" s="25"/>
      <c r="CN204" s="25"/>
      <c r="CO204" s="25"/>
      <c r="CP204" s="25"/>
      <c r="CQ204" s="25"/>
      <c r="CR204" s="25"/>
      <c r="CS204" s="25"/>
      <c r="CT204" s="25"/>
      <c r="CU204" s="25"/>
      <c r="CV204" s="25"/>
      <c r="CW204" s="25"/>
      <c r="CX204" s="25"/>
      <c r="CY204" s="25"/>
      <c r="CZ204" s="25"/>
      <c r="DA204" s="25"/>
      <c r="DB204" s="25"/>
      <c r="DC204" s="25"/>
      <c r="DD204" s="25"/>
      <c r="DE204" s="25"/>
      <c r="DF204" s="25"/>
      <c r="DG204" s="25"/>
      <c r="DH204" s="25"/>
      <c r="DI204" s="25"/>
    </row>
    <row r="205" spans="1:113" ht="15.75" x14ac:dyDescent="0.2">
      <c r="A205" s="84"/>
      <c r="B205" s="84"/>
      <c r="C205" s="84"/>
      <c r="D205" s="84"/>
      <c r="E205" s="84"/>
      <c r="F205" s="84"/>
      <c r="G205" s="84"/>
      <c r="H205" s="84"/>
      <c r="I205" s="84"/>
      <c r="J205" s="84"/>
      <c r="K205" s="84"/>
      <c r="L205" s="84"/>
      <c r="M205" s="84"/>
      <c r="N205" s="84"/>
      <c r="O205" s="84"/>
      <c r="P205" s="84"/>
      <c r="Q205" s="84"/>
      <c r="R205" s="84"/>
      <c r="S205" s="84"/>
      <c r="T205" s="84"/>
      <c r="U205" s="84"/>
      <c r="V205" s="84"/>
      <c r="W205" s="84"/>
      <c r="X205" s="84"/>
      <c r="Y205" s="84"/>
      <c r="Z205" s="84"/>
      <c r="AA205" s="84"/>
      <c r="AB205" s="84"/>
      <c r="AC205" s="84"/>
      <c r="AD205" s="84"/>
      <c r="AE205" s="84"/>
      <c r="AF205" s="84"/>
      <c r="AG205" s="84"/>
      <c r="AH205" s="84"/>
      <c r="AI205" s="84"/>
      <c r="AJ205" s="84"/>
      <c r="AK205" s="84"/>
      <c r="AL205" s="84"/>
      <c r="AM205" s="84"/>
      <c r="AN205" s="84"/>
      <c r="AO205" s="84"/>
      <c r="AP205" s="84"/>
      <c r="AQ205" s="84"/>
      <c r="AR205" s="84"/>
      <c r="AS205" s="84"/>
      <c r="AT205" s="84"/>
      <c r="AU205" s="84"/>
      <c r="AV205" s="84"/>
      <c r="AW205" s="84"/>
      <c r="AX205" s="84"/>
      <c r="AY205" s="25"/>
      <c r="AZ205" s="25"/>
      <c r="BA205" s="25"/>
      <c r="BB205" s="25"/>
      <c r="BC205" s="25"/>
      <c r="BD205" s="25"/>
      <c r="BE205" s="25"/>
      <c r="BF205" s="25"/>
      <c r="BG205" s="25"/>
      <c r="BH205" s="25"/>
      <c r="BI205" s="25"/>
      <c r="BJ205" s="25"/>
      <c r="BK205" s="25"/>
      <c r="BL205" s="25"/>
      <c r="BM205" s="25"/>
      <c r="BN205" s="25"/>
      <c r="BO205" s="25"/>
      <c r="BP205" s="25"/>
      <c r="BQ205" s="25"/>
      <c r="BR205" s="25"/>
      <c r="BS205" s="25"/>
      <c r="BT205" s="25"/>
      <c r="BU205" s="25"/>
      <c r="BV205" s="25"/>
      <c r="BW205" s="25"/>
      <c r="BX205" s="25"/>
      <c r="BY205" s="25"/>
      <c r="BZ205" s="25"/>
      <c r="CA205" s="25"/>
      <c r="CB205" s="25"/>
      <c r="CC205" s="25"/>
      <c r="CD205" s="25"/>
      <c r="CE205" s="25"/>
      <c r="CF205" s="25"/>
      <c r="CG205" s="25"/>
      <c r="CH205" s="25"/>
      <c r="CI205" s="25"/>
      <c r="CJ205" s="25"/>
      <c r="CK205" s="25"/>
      <c r="CL205" s="25"/>
      <c r="CM205" s="25"/>
      <c r="CN205" s="25"/>
      <c r="CO205" s="25"/>
      <c r="CP205" s="25"/>
      <c r="CQ205" s="25"/>
      <c r="CR205" s="25"/>
      <c r="CS205" s="25"/>
      <c r="CT205" s="25"/>
      <c r="CU205" s="25"/>
      <c r="CV205" s="25"/>
      <c r="CW205" s="25"/>
      <c r="CX205" s="25"/>
      <c r="CY205" s="25"/>
      <c r="CZ205" s="25"/>
      <c r="DA205" s="25"/>
      <c r="DB205" s="25"/>
      <c r="DC205" s="25"/>
      <c r="DD205" s="25"/>
      <c r="DE205" s="25"/>
      <c r="DF205" s="25"/>
      <c r="DG205" s="25"/>
      <c r="DH205" s="25"/>
      <c r="DI205" s="25"/>
    </row>
    <row r="206" spans="1:113" ht="15.75" x14ac:dyDescent="0.2">
      <c r="A206" s="84"/>
      <c r="B206" s="84"/>
      <c r="C206" s="84"/>
      <c r="D206" s="84"/>
      <c r="E206" s="84"/>
      <c r="F206" s="84"/>
      <c r="G206" s="84"/>
      <c r="H206" s="84"/>
      <c r="I206" s="84"/>
      <c r="J206" s="84"/>
      <c r="K206" s="84"/>
      <c r="L206" s="84"/>
      <c r="M206" s="84"/>
      <c r="N206" s="84"/>
      <c r="O206" s="84"/>
      <c r="P206" s="84"/>
      <c r="Q206" s="84"/>
      <c r="R206" s="84"/>
      <c r="S206" s="84"/>
      <c r="T206" s="84"/>
      <c r="U206" s="84"/>
      <c r="V206" s="84"/>
      <c r="W206" s="84"/>
      <c r="X206" s="84"/>
      <c r="Y206" s="84"/>
      <c r="Z206" s="84"/>
      <c r="AA206" s="84"/>
      <c r="AB206" s="84"/>
      <c r="AC206" s="84"/>
      <c r="AD206" s="84"/>
      <c r="AE206" s="84"/>
      <c r="AF206" s="84"/>
      <c r="AG206" s="84"/>
      <c r="AH206" s="84"/>
      <c r="AI206" s="84"/>
      <c r="AJ206" s="84"/>
      <c r="AK206" s="84"/>
      <c r="AL206" s="84"/>
      <c r="AM206" s="84"/>
      <c r="AN206" s="84"/>
      <c r="AO206" s="84"/>
      <c r="AP206" s="84"/>
      <c r="AQ206" s="84"/>
      <c r="AR206" s="84"/>
      <c r="AS206" s="84"/>
      <c r="AT206" s="84"/>
      <c r="AU206" s="84"/>
      <c r="AV206" s="84"/>
      <c r="AW206" s="84"/>
      <c r="AX206" s="84"/>
      <c r="AY206" s="25"/>
      <c r="AZ206" s="25"/>
      <c r="BA206" s="25"/>
      <c r="BB206" s="25"/>
      <c r="BC206" s="25"/>
      <c r="BD206" s="25"/>
      <c r="BE206" s="25"/>
      <c r="BF206" s="25"/>
      <c r="BG206" s="25"/>
      <c r="BH206" s="25"/>
      <c r="BI206" s="25"/>
      <c r="BJ206" s="25"/>
      <c r="BK206" s="25"/>
      <c r="BL206" s="25"/>
      <c r="BM206" s="25"/>
      <c r="BN206" s="25"/>
      <c r="BO206" s="25"/>
      <c r="BP206" s="25"/>
      <c r="BQ206" s="25"/>
      <c r="BR206" s="25"/>
      <c r="BS206" s="25"/>
      <c r="BT206" s="25"/>
      <c r="BU206" s="25"/>
      <c r="BV206" s="25"/>
      <c r="BW206" s="25"/>
      <c r="BX206" s="25"/>
      <c r="BY206" s="25"/>
      <c r="BZ206" s="25"/>
      <c r="CA206" s="25"/>
      <c r="CB206" s="25"/>
      <c r="CC206" s="25"/>
      <c r="CD206" s="25"/>
      <c r="CE206" s="25"/>
      <c r="CF206" s="25"/>
      <c r="CG206" s="25"/>
      <c r="CH206" s="25"/>
      <c r="CI206" s="25"/>
      <c r="CJ206" s="25"/>
      <c r="CK206" s="25"/>
      <c r="CL206" s="25"/>
      <c r="CM206" s="25"/>
      <c r="CN206" s="25"/>
      <c r="CO206" s="25"/>
      <c r="CP206" s="25"/>
      <c r="CQ206" s="25"/>
      <c r="CR206" s="25"/>
      <c r="CS206" s="25"/>
      <c r="CT206" s="25"/>
      <c r="CU206" s="25"/>
      <c r="CV206" s="25"/>
      <c r="CW206" s="25"/>
      <c r="CX206" s="25"/>
      <c r="CY206" s="25"/>
      <c r="CZ206" s="25"/>
      <c r="DA206" s="25"/>
      <c r="DB206" s="25"/>
      <c r="DC206" s="25"/>
      <c r="DD206" s="25"/>
      <c r="DE206" s="25"/>
      <c r="DF206" s="25"/>
      <c r="DG206" s="25"/>
      <c r="DH206" s="25"/>
      <c r="DI206" s="25"/>
    </row>
    <row r="207" spans="1:113" ht="15.75" x14ac:dyDescent="0.2">
      <c r="A207" s="84"/>
      <c r="B207" s="84"/>
      <c r="C207" s="84"/>
      <c r="D207" s="84"/>
      <c r="E207" s="84"/>
      <c r="F207" s="84"/>
      <c r="G207" s="84"/>
      <c r="H207" s="84"/>
      <c r="I207" s="84"/>
      <c r="J207" s="84"/>
      <c r="K207" s="84"/>
      <c r="L207" s="84"/>
      <c r="M207" s="84"/>
      <c r="N207" s="84"/>
      <c r="O207" s="84"/>
      <c r="P207" s="84"/>
      <c r="Q207" s="84"/>
      <c r="R207" s="84"/>
      <c r="S207" s="84"/>
      <c r="T207" s="84"/>
      <c r="U207" s="84"/>
      <c r="V207" s="84"/>
      <c r="W207" s="84"/>
      <c r="X207" s="84"/>
      <c r="Y207" s="84"/>
      <c r="Z207" s="84"/>
      <c r="AA207" s="84"/>
      <c r="AB207" s="84"/>
      <c r="AC207" s="84"/>
      <c r="AD207" s="84"/>
      <c r="AE207" s="84"/>
      <c r="AF207" s="84"/>
      <c r="AG207" s="84"/>
      <c r="AH207" s="84"/>
      <c r="AI207" s="84"/>
      <c r="AJ207" s="84"/>
      <c r="AK207" s="84"/>
      <c r="AL207" s="84"/>
      <c r="AM207" s="84"/>
      <c r="AN207" s="84"/>
      <c r="AO207" s="84"/>
      <c r="AP207" s="84"/>
      <c r="AQ207" s="84"/>
      <c r="AR207" s="84"/>
      <c r="AS207" s="84"/>
      <c r="AT207" s="84"/>
      <c r="AU207" s="84"/>
      <c r="AV207" s="84"/>
      <c r="AW207" s="84"/>
      <c r="AX207" s="84"/>
      <c r="AY207" s="25"/>
      <c r="AZ207" s="25"/>
      <c r="BA207" s="25"/>
      <c r="BB207" s="25"/>
      <c r="BC207" s="25"/>
      <c r="BD207" s="25"/>
      <c r="BE207" s="25"/>
      <c r="BF207" s="25"/>
      <c r="BG207" s="25"/>
      <c r="BH207" s="25"/>
      <c r="BI207" s="25"/>
      <c r="BJ207" s="25"/>
      <c r="BK207" s="25"/>
      <c r="BL207" s="25"/>
      <c r="BM207" s="25"/>
      <c r="BN207" s="25"/>
      <c r="BO207" s="25"/>
      <c r="BP207" s="25"/>
      <c r="BQ207" s="25"/>
      <c r="BR207" s="25"/>
      <c r="BS207" s="25"/>
      <c r="BT207" s="25"/>
      <c r="BU207" s="25"/>
      <c r="BV207" s="25"/>
      <c r="BW207" s="25"/>
      <c r="BX207" s="25"/>
      <c r="BY207" s="25"/>
      <c r="BZ207" s="25"/>
      <c r="CA207" s="25"/>
      <c r="CB207" s="25"/>
      <c r="CC207" s="25"/>
      <c r="CD207" s="25"/>
      <c r="CE207" s="25"/>
      <c r="CF207" s="25"/>
      <c r="CG207" s="25"/>
      <c r="CH207" s="25"/>
      <c r="CI207" s="25"/>
      <c r="CJ207" s="25"/>
      <c r="CK207" s="25"/>
      <c r="CL207" s="25"/>
      <c r="CM207" s="25"/>
      <c r="CN207" s="25"/>
      <c r="CO207" s="25"/>
      <c r="CP207" s="25"/>
      <c r="CQ207" s="25"/>
      <c r="CR207" s="25"/>
      <c r="CS207" s="25"/>
      <c r="CT207" s="25"/>
      <c r="CU207" s="25"/>
      <c r="CV207" s="25"/>
      <c r="CW207" s="25"/>
      <c r="CX207" s="25"/>
      <c r="CY207" s="25"/>
      <c r="CZ207" s="25"/>
      <c r="DA207" s="25"/>
      <c r="DB207" s="25"/>
      <c r="DC207" s="25"/>
      <c r="DD207" s="25"/>
      <c r="DE207" s="25"/>
      <c r="DF207" s="25"/>
      <c r="DG207" s="25"/>
      <c r="DH207" s="25"/>
      <c r="DI207" s="25"/>
    </row>
    <row r="208" spans="1:113" ht="15.75" x14ac:dyDescent="0.2">
      <c r="A208" s="84"/>
      <c r="B208" s="84"/>
      <c r="C208" s="84"/>
      <c r="D208" s="84"/>
      <c r="E208" s="84"/>
      <c r="F208" s="84"/>
      <c r="G208" s="84"/>
      <c r="H208" s="84"/>
      <c r="I208" s="84"/>
      <c r="J208" s="84"/>
      <c r="K208" s="84"/>
      <c r="L208" s="84"/>
      <c r="M208" s="84"/>
      <c r="N208" s="84"/>
      <c r="O208" s="84"/>
      <c r="P208" s="84"/>
      <c r="Q208" s="84"/>
      <c r="R208" s="84"/>
      <c r="S208" s="84"/>
      <c r="T208" s="84"/>
      <c r="U208" s="84"/>
      <c r="V208" s="84"/>
      <c r="W208" s="84"/>
      <c r="X208" s="84"/>
      <c r="Y208" s="84"/>
      <c r="Z208" s="84"/>
      <c r="AA208" s="84"/>
      <c r="AB208" s="84"/>
      <c r="AC208" s="84"/>
      <c r="AD208" s="84"/>
      <c r="AE208" s="84"/>
      <c r="AF208" s="84"/>
      <c r="AG208" s="84"/>
      <c r="AH208" s="84"/>
      <c r="AI208" s="84"/>
      <c r="AJ208" s="84"/>
      <c r="AK208" s="84"/>
      <c r="AL208" s="84"/>
      <c r="AM208" s="84"/>
      <c r="AN208" s="84"/>
      <c r="AO208" s="84"/>
      <c r="AP208" s="84"/>
      <c r="AQ208" s="84"/>
      <c r="AR208" s="84"/>
      <c r="AS208" s="84"/>
      <c r="AT208" s="84"/>
      <c r="AU208" s="84"/>
      <c r="AV208" s="84"/>
      <c r="AW208" s="84"/>
      <c r="AX208" s="84"/>
      <c r="AY208" s="25"/>
      <c r="AZ208" s="25"/>
      <c r="BA208" s="25"/>
      <c r="BB208" s="25"/>
      <c r="BC208" s="25"/>
      <c r="BD208" s="25"/>
      <c r="BE208" s="25"/>
      <c r="BF208" s="25"/>
      <c r="BG208" s="25"/>
      <c r="BH208" s="25"/>
      <c r="BI208" s="25"/>
      <c r="BJ208" s="25"/>
      <c r="BK208" s="25"/>
      <c r="BL208" s="25"/>
      <c r="BM208" s="25"/>
      <c r="BN208" s="25"/>
      <c r="BO208" s="25"/>
      <c r="BP208" s="25"/>
      <c r="BQ208" s="25"/>
      <c r="BR208" s="25"/>
      <c r="BS208" s="25"/>
      <c r="BT208" s="25"/>
      <c r="BU208" s="25"/>
      <c r="BV208" s="25"/>
      <c r="BW208" s="25"/>
      <c r="BX208" s="25"/>
      <c r="BY208" s="25"/>
      <c r="BZ208" s="25"/>
      <c r="CA208" s="25"/>
      <c r="CB208" s="25"/>
      <c r="CC208" s="25"/>
      <c r="CD208" s="25"/>
      <c r="CE208" s="25"/>
      <c r="CF208" s="25"/>
      <c r="CG208" s="25"/>
      <c r="CH208" s="25"/>
      <c r="CI208" s="25"/>
      <c r="CJ208" s="25"/>
      <c r="CK208" s="25"/>
      <c r="CL208" s="25"/>
      <c r="CM208" s="25"/>
      <c r="CN208" s="25"/>
      <c r="CO208" s="25"/>
      <c r="CP208" s="25"/>
      <c r="CQ208" s="25"/>
      <c r="CR208" s="25"/>
      <c r="CS208" s="25"/>
      <c r="CT208" s="25"/>
      <c r="CU208" s="25"/>
      <c r="CV208" s="25"/>
      <c r="CW208" s="25"/>
      <c r="CX208" s="25"/>
      <c r="CY208" s="25"/>
      <c r="CZ208" s="25"/>
      <c r="DA208" s="25"/>
      <c r="DB208" s="25"/>
      <c r="DC208" s="25"/>
      <c r="DD208" s="25"/>
      <c r="DE208" s="25"/>
      <c r="DF208" s="25"/>
      <c r="DG208" s="25"/>
      <c r="DH208" s="25"/>
      <c r="DI208" s="25"/>
    </row>
    <row r="209" spans="1:113" ht="15.75" x14ac:dyDescent="0.2">
      <c r="A209" s="84"/>
      <c r="B209" s="84"/>
      <c r="C209" s="84"/>
      <c r="D209" s="84"/>
      <c r="E209" s="84"/>
      <c r="F209" s="84"/>
      <c r="G209" s="84"/>
      <c r="H209" s="84"/>
      <c r="I209" s="84"/>
      <c r="J209" s="84"/>
      <c r="K209" s="84"/>
      <c r="L209" s="84"/>
      <c r="M209" s="84"/>
      <c r="N209" s="84"/>
      <c r="O209" s="84"/>
      <c r="P209" s="84"/>
      <c r="Q209" s="84"/>
      <c r="R209" s="84"/>
      <c r="S209" s="84"/>
      <c r="T209" s="84"/>
      <c r="U209" s="84"/>
      <c r="V209" s="84"/>
      <c r="W209" s="84"/>
      <c r="X209" s="84"/>
      <c r="Y209" s="84"/>
      <c r="Z209" s="84"/>
      <c r="AA209" s="84"/>
      <c r="AB209" s="84"/>
      <c r="AC209" s="84"/>
      <c r="AD209" s="84"/>
      <c r="AE209" s="84"/>
      <c r="AF209" s="84"/>
      <c r="AG209" s="84"/>
      <c r="AH209" s="84"/>
      <c r="AI209" s="84"/>
      <c r="AJ209" s="84"/>
      <c r="AK209" s="84"/>
      <c r="AL209" s="84"/>
      <c r="AM209" s="84"/>
      <c r="AN209" s="84"/>
      <c r="AO209" s="84"/>
      <c r="AP209" s="84"/>
      <c r="AQ209" s="84"/>
      <c r="AR209" s="84"/>
      <c r="AS209" s="84"/>
      <c r="AT209" s="84"/>
      <c r="AU209" s="84"/>
      <c r="AV209" s="84"/>
      <c r="AW209" s="84"/>
      <c r="AX209" s="84"/>
      <c r="AY209" s="25"/>
      <c r="AZ209" s="25"/>
      <c r="BA209" s="25"/>
      <c r="BB209" s="25"/>
      <c r="BC209" s="25"/>
      <c r="BD209" s="25"/>
      <c r="BE209" s="25"/>
      <c r="BF209" s="25"/>
      <c r="BG209" s="25"/>
      <c r="BH209" s="25"/>
      <c r="BI209" s="25"/>
      <c r="BJ209" s="25"/>
      <c r="BK209" s="25"/>
      <c r="BL209" s="25"/>
      <c r="BM209" s="25"/>
      <c r="BN209" s="25"/>
      <c r="BO209" s="25"/>
      <c r="BP209" s="25"/>
      <c r="BQ209" s="25"/>
      <c r="BR209" s="25"/>
      <c r="BS209" s="25"/>
      <c r="BT209" s="25"/>
      <c r="BU209" s="25"/>
      <c r="BV209" s="25"/>
      <c r="BW209" s="25"/>
      <c r="BX209" s="25"/>
      <c r="BY209" s="25"/>
      <c r="BZ209" s="25"/>
      <c r="CA209" s="25"/>
      <c r="CB209" s="25"/>
      <c r="CC209" s="25"/>
      <c r="CD209" s="25"/>
      <c r="CE209" s="25"/>
      <c r="CF209" s="25"/>
      <c r="CG209" s="25"/>
      <c r="CH209" s="25"/>
      <c r="CI209" s="25"/>
      <c r="CJ209" s="25"/>
      <c r="CK209" s="25"/>
      <c r="CL209" s="25"/>
      <c r="CM209" s="25"/>
      <c r="CN209" s="25"/>
      <c r="CO209" s="25"/>
      <c r="CP209" s="25"/>
      <c r="CQ209" s="25"/>
      <c r="CR209" s="25"/>
      <c r="CS209" s="25"/>
      <c r="CT209" s="25"/>
      <c r="CU209" s="25"/>
      <c r="CV209" s="25"/>
      <c r="CW209" s="25"/>
      <c r="CX209" s="25"/>
      <c r="CY209" s="25"/>
      <c r="CZ209" s="25"/>
      <c r="DA209" s="25"/>
      <c r="DB209" s="25"/>
      <c r="DC209" s="25"/>
      <c r="DD209" s="25"/>
      <c r="DE209" s="25"/>
      <c r="DF209" s="25"/>
      <c r="DG209" s="25"/>
      <c r="DH209" s="25"/>
      <c r="DI209" s="25"/>
    </row>
    <row r="210" spans="1:113" ht="15.75" x14ac:dyDescent="0.2">
      <c r="A210" s="84"/>
      <c r="B210" s="84"/>
      <c r="C210" s="84"/>
      <c r="D210" s="84"/>
      <c r="E210" s="84"/>
      <c r="F210" s="84"/>
      <c r="G210" s="84"/>
      <c r="H210" s="84"/>
      <c r="I210" s="84"/>
      <c r="J210" s="84"/>
      <c r="K210" s="84"/>
      <c r="L210" s="84"/>
      <c r="M210" s="84"/>
      <c r="N210" s="84"/>
      <c r="O210" s="84"/>
      <c r="P210" s="84"/>
      <c r="Q210" s="84"/>
      <c r="R210" s="84"/>
      <c r="S210" s="84"/>
      <c r="T210" s="84"/>
      <c r="U210" s="84"/>
      <c r="V210" s="84"/>
      <c r="W210" s="84"/>
      <c r="X210" s="84"/>
      <c r="Y210" s="84"/>
      <c r="Z210" s="84"/>
      <c r="AA210" s="84"/>
      <c r="AB210" s="84"/>
      <c r="AC210" s="84"/>
      <c r="AD210" s="84"/>
      <c r="AE210" s="84"/>
      <c r="AF210" s="84"/>
      <c r="AG210" s="84"/>
      <c r="AH210" s="84"/>
      <c r="AI210" s="84"/>
      <c r="AJ210" s="84"/>
      <c r="AK210" s="84"/>
      <c r="AL210" s="84"/>
      <c r="AM210" s="84"/>
      <c r="AN210" s="84"/>
      <c r="AO210" s="84"/>
      <c r="AP210" s="84"/>
      <c r="AQ210" s="84"/>
      <c r="AR210" s="84"/>
      <c r="AS210" s="84"/>
      <c r="AT210" s="84"/>
      <c r="AU210" s="84"/>
      <c r="AV210" s="84"/>
      <c r="AW210" s="84"/>
      <c r="AX210" s="84"/>
      <c r="AY210" s="25"/>
      <c r="AZ210" s="25"/>
      <c r="BA210" s="25"/>
      <c r="BB210" s="25"/>
      <c r="BC210" s="25"/>
      <c r="BD210" s="25"/>
      <c r="BE210" s="25"/>
      <c r="BF210" s="25"/>
      <c r="BG210" s="25"/>
      <c r="BH210" s="25"/>
      <c r="BI210" s="25"/>
      <c r="BJ210" s="25"/>
      <c r="BK210" s="25"/>
      <c r="BL210" s="25"/>
      <c r="BM210" s="25"/>
      <c r="BN210" s="25"/>
      <c r="BO210" s="25"/>
      <c r="BP210" s="25"/>
      <c r="BQ210" s="25"/>
      <c r="BR210" s="25"/>
      <c r="BS210" s="25"/>
      <c r="BT210" s="25"/>
      <c r="BU210" s="25"/>
      <c r="BV210" s="25"/>
      <c r="BW210" s="25"/>
      <c r="BX210" s="25"/>
      <c r="BY210" s="25"/>
      <c r="BZ210" s="25"/>
      <c r="CA210" s="25"/>
      <c r="CB210" s="25"/>
      <c r="CC210" s="25"/>
      <c r="CD210" s="25"/>
      <c r="CE210" s="25"/>
      <c r="CF210" s="25"/>
      <c r="CG210" s="25"/>
      <c r="CH210" s="25"/>
      <c r="CI210" s="25"/>
      <c r="CJ210" s="25"/>
      <c r="CK210" s="25"/>
      <c r="CL210" s="25"/>
      <c r="CM210" s="25"/>
      <c r="CN210" s="25"/>
      <c r="CO210" s="25"/>
      <c r="CP210" s="25"/>
      <c r="CQ210" s="25"/>
      <c r="CR210" s="25"/>
      <c r="CS210" s="25"/>
      <c r="CT210" s="25"/>
      <c r="CU210" s="25"/>
      <c r="CV210" s="25"/>
      <c r="CW210" s="25"/>
      <c r="CX210" s="25"/>
      <c r="CY210" s="25"/>
      <c r="CZ210" s="25"/>
      <c r="DA210" s="25"/>
      <c r="DB210" s="25"/>
      <c r="DC210" s="25"/>
      <c r="DD210" s="25"/>
      <c r="DE210" s="25"/>
      <c r="DF210" s="25"/>
      <c r="DG210" s="25"/>
      <c r="DH210" s="25"/>
      <c r="DI210" s="25"/>
    </row>
    <row r="211" spans="1:113" ht="15.75" x14ac:dyDescent="0.2">
      <c r="A211" s="84"/>
      <c r="B211" s="84"/>
      <c r="C211" s="84"/>
      <c r="D211" s="84"/>
      <c r="E211" s="84"/>
      <c r="F211" s="84"/>
      <c r="G211" s="84"/>
      <c r="H211" s="84"/>
      <c r="I211" s="84"/>
      <c r="J211" s="84"/>
      <c r="K211" s="84"/>
      <c r="L211" s="84"/>
      <c r="M211" s="84"/>
      <c r="N211" s="84"/>
      <c r="O211" s="84"/>
      <c r="P211" s="84"/>
      <c r="Q211" s="84"/>
      <c r="R211" s="84"/>
      <c r="S211" s="84"/>
      <c r="T211" s="84"/>
      <c r="U211" s="84"/>
      <c r="V211" s="84"/>
      <c r="W211" s="84"/>
      <c r="X211" s="84"/>
      <c r="Y211" s="84"/>
      <c r="Z211" s="84"/>
      <c r="AA211" s="84"/>
      <c r="AB211" s="84"/>
      <c r="AC211" s="84"/>
      <c r="AD211" s="84"/>
      <c r="AE211" s="84"/>
      <c r="AF211" s="84"/>
      <c r="AG211" s="84"/>
      <c r="AH211" s="84"/>
      <c r="AI211" s="84"/>
      <c r="AJ211" s="84"/>
      <c r="AK211" s="84"/>
      <c r="AL211" s="84"/>
      <c r="AM211" s="84"/>
      <c r="AN211" s="84"/>
      <c r="AO211" s="84"/>
      <c r="AP211" s="84"/>
      <c r="AQ211" s="84"/>
      <c r="AR211" s="84"/>
      <c r="AS211" s="84"/>
      <c r="AT211" s="84"/>
      <c r="AU211" s="84"/>
      <c r="AV211" s="84"/>
      <c r="AW211" s="84"/>
      <c r="AX211" s="84"/>
      <c r="AY211" s="25"/>
      <c r="AZ211" s="25"/>
      <c r="BA211" s="25"/>
      <c r="BB211" s="25"/>
      <c r="BC211" s="25"/>
      <c r="BD211" s="25"/>
      <c r="BE211" s="25"/>
      <c r="BF211" s="25"/>
      <c r="BG211" s="25"/>
      <c r="BH211" s="25"/>
      <c r="BI211" s="25"/>
      <c r="BJ211" s="25"/>
      <c r="BK211" s="25"/>
      <c r="BL211" s="25"/>
      <c r="BM211" s="25"/>
      <c r="BN211" s="25"/>
      <c r="BO211" s="25"/>
      <c r="BP211" s="25"/>
      <c r="BQ211" s="25"/>
      <c r="BR211" s="25"/>
      <c r="BS211" s="25"/>
      <c r="BT211" s="25"/>
      <c r="BU211" s="25"/>
      <c r="BV211" s="25"/>
      <c r="BW211" s="25"/>
      <c r="BX211" s="25"/>
      <c r="BY211" s="25"/>
      <c r="BZ211" s="25"/>
      <c r="CA211" s="25"/>
      <c r="CB211" s="25"/>
      <c r="CC211" s="25"/>
      <c r="CD211" s="25"/>
      <c r="CE211" s="25"/>
      <c r="CF211" s="25"/>
      <c r="CG211" s="25"/>
      <c r="CH211" s="25"/>
      <c r="CI211" s="25"/>
      <c r="CJ211" s="25"/>
      <c r="CK211" s="25"/>
      <c r="CL211" s="25"/>
      <c r="CM211" s="25"/>
      <c r="CN211" s="25"/>
      <c r="CO211" s="25"/>
      <c r="CP211" s="25"/>
      <c r="CQ211" s="25"/>
      <c r="CR211" s="25"/>
      <c r="CS211" s="25"/>
      <c r="CT211" s="25"/>
      <c r="CU211" s="25"/>
      <c r="CV211" s="25"/>
      <c r="CW211" s="25"/>
      <c r="CX211" s="25"/>
      <c r="CY211" s="25"/>
      <c r="CZ211" s="25"/>
      <c r="DA211" s="25"/>
      <c r="DB211" s="25"/>
      <c r="DC211" s="25"/>
      <c r="DD211" s="25"/>
      <c r="DE211" s="25"/>
      <c r="DF211" s="25"/>
      <c r="DG211" s="25"/>
      <c r="DH211" s="25"/>
      <c r="DI211" s="25"/>
    </row>
    <row r="212" spans="1:113" ht="15.75" x14ac:dyDescent="0.2">
      <c r="A212" s="84"/>
      <c r="B212" s="84"/>
      <c r="C212" s="84"/>
      <c r="D212" s="84"/>
      <c r="E212" s="84"/>
      <c r="F212" s="84"/>
      <c r="G212" s="84"/>
      <c r="H212" s="84"/>
      <c r="I212" s="84"/>
      <c r="J212" s="84"/>
      <c r="K212" s="84"/>
      <c r="L212" s="84"/>
      <c r="M212" s="84"/>
      <c r="N212" s="84"/>
      <c r="O212" s="84"/>
      <c r="P212" s="84"/>
      <c r="Q212" s="84"/>
      <c r="R212" s="84"/>
      <c r="S212" s="84"/>
      <c r="T212" s="84"/>
      <c r="U212" s="84"/>
      <c r="V212" s="84"/>
      <c r="W212" s="84"/>
      <c r="X212" s="84"/>
      <c r="Y212" s="84"/>
      <c r="Z212" s="84"/>
      <c r="AA212" s="84"/>
      <c r="AB212" s="84"/>
      <c r="AC212" s="84"/>
      <c r="AD212" s="84"/>
      <c r="AE212" s="84"/>
      <c r="AF212" s="84"/>
      <c r="AG212" s="84"/>
      <c r="AH212" s="84"/>
      <c r="AI212" s="84"/>
      <c r="AJ212" s="84"/>
      <c r="AK212" s="84"/>
      <c r="AL212" s="84"/>
      <c r="AM212" s="84"/>
      <c r="AN212" s="84"/>
      <c r="AO212" s="84"/>
      <c r="AP212" s="84"/>
      <c r="AQ212" s="84"/>
      <c r="AR212" s="84"/>
      <c r="AS212" s="84"/>
      <c r="AT212" s="84"/>
      <c r="AU212" s="84"/>
      <c r="AV212" s="84"/>
      <c r="AW212" s="84"/>
      <c r="AX212" s="84"/>
      <c r="AY212" s="25"/>
      <c r="AZ212" s="25"/>
      <c r="BA212" s="25"/>
      <c r="BB212" s="25"/>
      <c r="BC212" s="25"/>
      <c r="BD212" s="25"/>
      <c r="BE212" s="25"/>
      <c r="BF212" s="25"/>
      <c r="BG212" s="25"/>
      <c r="BH212" s="25"/>
      <c r="BI212" s="25"/>
      <c r="BJ212" s="25"/>
      <c r="BK212" s="25"/>
      <c r="BL212" s="25"/>
      <c r="BM212" s="25"/>
      <c r="BN212" s="25"/>
      <c r="BO212" s="25"/>
      <c r="BP212" s="25"/>
      <c r="BQ212" s="25"/>
      <c r="BR212" s="25"/>
      <c r="BS212" s="25"/>
      <c r="BT212" s="25"/>
      <c r="BU212" s="25"/>
      <c r="BV212" s="25"/>
      <c r="BW212" s="25"/>
      <c r="BX212" s="25"/>
      <c r="BY212" s="25"/>
      <c r="BZ212" s="25"/>
      <c r="CA212" s="25"/>
      <c r="CB212" s="25"/>
      <c r="CC212" s="25"/>
      <c r="CD212" s="25"/>
      <c r="CE212" s="25"/>
      <c r="CF212" s="25"/>
      <c r="CG212" s="25"/>
      <c r="CH212" s="25"/>
      <c r="CI212" s="25"/>
      <c r="CJ212" s="25"/>
      <c r="CK212" s="25"/>
      <c r="CL212" s="25"/>
      <c r="CM212" s="25"/>
      <c r="CN212" s="25"/>
      <c r="CO212" s="25"/>
      <c r="CP212" s="25"/>
      <c r="CQ212" s="25"/>
      <c r="CR212" s="25"/>
      <c r="CS212" s="25"/>
      <c r="CT212" s="25"/>
      <c r="CU212" s="25"/>
      <c r="CV212" s="25"/>
      <c r="CW212" s="25"/>
      <c r="CX212" s="25"/>
      <c r="CY212" s="25"/>
      <c r="CZ212" s="25"/>
      <c r="DA212" s="25"/>
      <c r="DB212" s="25"/>
      <c r="DC212" s="25"/>
      <c r="DD212" s="25"/>
      <c r="DE212" s="25"/>
      <c r="DF212" s="25"/>
      <c r="DG212" s="25"/>
      <c r="DH212" s="25"/>
      <c r="DI212" s="25"/>
    </row>
    <row r="213" spans="1:113" ht="15.75" x14ac:dyDescent="0.2">
      <c r="A213" s="84"/>
      <c r="B213" s="84"/>
      <c r="C213" s="84"/>
      <c r="D213" s="84"/>
      <c r="E213" s="84"/>
      <c r="F213" s="84"/>
      <c r="G213" s="84"/>
      <c r="H213" s="84"/>
      <c r="I213" s="84"/>
      <c r="J213" s="84"/>
      <c r="K213" s="84"/>
      <c r="L213" s="84"/>
      <c r="M213" s="84"/>
      <c r="N213" s="84"/>
      <c r="O213" s="84"/>
      <c r="P213" s="84"/>
      <c r="Q213" s="84"/>
      <c r="R213" s="84"/>
      <c r="S213" s="84"/>
      <c r="T213" s="84"/>
      <c r="U213" s="84"/>
      <c r="V213" s="84"/>
      <c r="W213" s="84"/>
      <c r="X213" s="84"/>
      <c r="Y213" s="84"/>
      <c r="Z213" s="84"/>
      <c r="AA213" s="84"/>
      <c r="AB213" s="84"/>
      <c r="AC213" s="84"/>
      <c r="AD213" s="84"/>
      <c r="AE213" s="84"/>
      <c r="AF213" s="84"/>
      <c r="AG213" s="84"/>
      <c r="AH213" s="84"/>
      <c r="AI213" s="84"/>
      <c r="AJ213" s="84"/>
      <c r="AK213" s="84"/>
      <c r="AL213" s="84"/>
      <c r="AM213" s="84"/>
      <c r="AN213" s="84"/>
      <c r="AO213" s="84"/>
      <c r="AP213" s="84"/>
      <c r="AQ213" s="84"/>
      <c r="AR213" s="84"/>
      <c r="AS213" s="84"/>
      <c r="AT213" s="84"/>
      <c r="AU213" s="84"/>
      <c r="AV213" s="84"/>
      <c r="AW213" s="84"/>
      <c r="AX213" s="84"/>
      <c r="AY213" s="25"/>
      <c r="AZ213" s="25"/>
      <c r="BA213" s="25"/>
      <c r="BB213" s="25"/>
      <c r="BC213" s="25"/>
      <c r="BD213" s="25"/>
      <c r="BE213" s="25"/>
      <c r="BF213" s="25"/>
      <c r="BG213" s="25"/>
      <c r="BH213" s="25"/>
      <c r="BI213" s="25"/>
      <c r="BJ213" s="25"/>
      <c r="BK213" s="25"/>
      <c r="BL213" s="25"/>
      <c r="BM213" s="25"/>
      <c r="BN213" s="25"/>
      <c r="BO213" s="25"/>
      <c r="BP213" s="25"/>
      <c r="BQ213" s="25"/>
      <c r="BR213" s="25"/>
      <c r="BS213" s="25"/>
      <c r="BT213" s="25"/>
      <c r="BU213" s="25"/>
      <c r="BV213" s="25"/>
      <c r="BW213" s="25"/>
      <c r="BX213" s="25"/>
      <c r="BY213" s="25"/>
      <c r="BZ213" s="25"/>
      <c r="CA213" s="25"/>
      <c r="CB213" s="25"/>
      <c r="CC213" s="25"/>
      <c r="CD213" s="25"/>
      <c r="CE213" s="25"/>
      <c r="CF213" s="25"/>
      <c r="CG213" s="25"/>
      <c r="CH213" s="25"/>
      <c r="CI213" s="25"/>
      <c r="CJ213" s="25"/>
      <c r="CK213" s="25"/>
      <c r="CL213" s="25"/>
      <c r="CM213" s="25"/>
      <c r="CN213" s="25"/>
      <c r="CO213" s="25"/>
      <c r="CP213" s="25"/>
      <c r="CQ213" s="25"/>
      <c r="CR213" s="25"/>
      <c r="CS213" s="25"/>
      <c r="CT213" s="25"/>
      <c r="CU213" s="25"/>
      <c r="CV213" s="25"/>
      <c r="CW213" s="25"/>
      <c r="CX213" s="25"/>
      <c r="CY213" s="25"/>
      <c r="CZ213" s="25"/>
      <c r="DA213" s="25"/>
      <c r="DB213" s="25"/>
      <c r="DC213" s="25"/>
      <c r="DD213" s="25"/>
      <c r="DE213" s="25"/>
      <c r="DF213" s="25"/>
      <c r="DG213" s="25"/>
      <c r="DH213" s="25"/>
      <c r="DI213" s="25"/>
    </row>
    <row r="214" spans="1:113" ht="15.75" x14ac:dyDescent="0.2">
      <c r="A214" s="84"/>
      <c r="B214" s="84"/>
      <c r="C214" s="84"/>
      <c r="D214" s="84"/>
      <c r="E214" s="84"/>
      <c r="F214" s="84"/>
      <c r="G214" s="84"/>
      <c r="H214" s="84"/>
      <c r="I214" s="84"/>
      <c r="J214" s="84"/>
      <c r="K214" s="84"/>
      <c r="L214" s="84"/>
      <c r="M214" s="84"/>
      <c r="N214" s="84"/>
      <c r="O214" s="84"/>
      <c r="P214" s="84"/>
      <c r="Q214" s="84"/>
      <c r="R214" s="84"/>
      <c r="S214" s="84"/>
      <c r="T214" s="84"/>
      <c r="U214" s="84"/>
      <c r="V214" s="84"/>
      <c r="W214" s="84"/>
      <c r="X214" s="84"/>
      <c r="Y214" s="84"/>
      <c r="Z214" s="84"/>
      <c r="AA214" s="84"/>
      <c r="AB214" s="84"/>
      <c r="AC214" s="84"/>
      <c r="AD214" s="84"/>
      <c r="AE214" s="84"/>
      <c r="AF214" s="84"/>
      <c r="AG214" s="84"/>
      <c r="AH214" s="84"/>
      <c r="AI214" s="84"/>
      <c r="AJ214" s="84"/>
      <c r="AK214" s="84"/>
      <c r="AL214" s="84"/>
      <c r="AM214" s="84"/>
      <c r="AN214" s="84"/>
      <c r="AO214" s="84"/>
      <c r="AP214" s="84"/>
      <c r="AQ214" s="84"/>
      <c r="AR214" s="84"/>
      <c r="AS214" s="84"/>
      <c r="AT214" s="84"/>
      <c r="AU214" s="84"/>
      <c r="AV214" s="84"/>
      <c r="AW214" s="84"/>
      <c r="AX214" s="84"/>
      <c r="AY214" s="25"/>
      <c r="AZ214" s="25"/>
      <c r="BA214" s="25"/>
      <c r="BB214" s="25"/>
      <c r="BC214" s="25"/>
      <c r="BD214" s="25"/>
      <c r="BE214" s="25"/>
      <c r="BF214" s="25"/>
      <c r="BG214" s="25"/>
      <c r="BH214" s="25"/>
      <c r="BI214" s="25"/>
      <c r="BJ214" s="25"/>
      <c r="BK214" s="25"/>
      <c r="BL214" s="25"/>
      <c r="BM214" s="25"/>
      <c r="BN214" s="25"/>
      <c r="BO214" s="25"/>
      <c r="BP214" s="25"/>
      <c r="BQ214" s="25"/>
      <c r="BR214" s="25"/>
      <c r="BS214" s="25"/>
      <c r="BT214" s="25"/>
      <c r="BU214" s="25"/>
      <c r="BV214" s="25"/>
      <c r="BW214" s="25"/>
      <c r="BX214" s="25"/>
      <c r="BY214" s="25"/>
      <c r="BZ214" s="25"/>
      <c r="CA214" s="25"/>
      <c r="CB214" s="25"/>
      <c r="CC214" s="25"/>
      <c r="CD214" s="25"/>
      <c r="CE214" s="25"/>
      <c r="CF214" s="25"/>
      <c r="CG214" s="25"/>
      <c r="CH214" s="25"/>
      <c r="CI214" s="25"/>
      <c r="CJ214" s="25"/>
      <c r="CK214" s="25"/>
      <c r="CL214" s="25"/>
      <c r="CM214" s="25"/>
      <c r="CN214" s="25"/>
      <c r="CO214" s="25"/>
      <c r="CP214" s="25"/>
      <c r="CQ214" s="25"/>
      <c r="CR214" s="25"/>
      <c r="CS214" s="25"/>
      <c r="CT214" s="25"/>
      <c r="CU214" s="25"/>
      <c r="CV214" s="25"/>
      <c r="CW214" s="25"/>
      <c r="CX214" s="25"/>
      <c r="CY214" s="25"/>
      <c r="CZ214" s="25"/>
      <c r="DA214" s="25"/>
      <c r="DB214" s="25"/>
      <c r="DC214" s="25"/>
      <c r="DD214" s="25"/>
      <c r="DE214" s="25"/>
      <c r="DF214" s="25"/>
      <c r="DG214" s="25"/>
      <c r="DH214" s="25"/>
      <c r="DI214" s="25"/>
    </row>
    <row r="215" spans="1:113" ht="15.75" x14ac:dyDescent="0.2">
      <c r="A215" s="84"/>
      <c r="B215" s="84"/>
      <c r="C215" s="84"/>
      <c r="D215" s="84"/>
      <c r="E215" s="84"/>
      <c r="F215" s="84"/>
      <c r="G215" s="84"/>
      <c r="H215" s="84"/>
      <c r="I215" s="84"/>
      <c r="J215" s="84"/>
      <c r="K215" s="84"/>
      <c r="L215" s="84"/>
      <c r="M215" s="84"/>
      <c r="N215" s="84"/>
      <c r="O215" s="84"/>
      <c r="P215" s="84"/>
      <c r="Q215" s="84"/>
      <c r="R215" s="84"/>
      <c r="S215" s="84"/>
      <c r="T215" s="84"/>
      <c r="U215" s="84"/>
      <c r="V215" s="84"/>
      <c r="W215" s="84"/>
      <c r="X215" s="84"/>
      <c r="Y215" s="84"/>
      <c r="Z215" s="84"/>
      <c r="AA215" s="84"/>
      <c r="AB215" s="84"/>
      <c r="AC215" s="84"/>
      <c r="AD215" s="84"/>
      <c r="AE215" s="84"/>
      <c r="AF215" s="84"/>
      <c r="AG215" s="84"/>
      <c r="AH215" s="84"/>
      <c r="AI215" s="84"/>
      <c r="AJ215" s="84"/>
      <c r="AK215" s="84"/>
      <c r="AL215" s="84"/>
      <c r="AM215" s="84"/>
      <c r="AN215" s="84"/>
      <c r="AO215" s="84"/>
      <c r="AP215" s="84"/>
      <c r="AQ215" s="84"/>
      <c r="AR215" s="84"/>
      <c r="AS215" s="84"/>
      <c r="AT215" s="84"/>
      <c r="AU215" s="84"/>
      <c r="AV215" s="84"/>
      <c r="AW215" s="84"/>
      <c r="AX215" s="84"/>
      <c r="AY215" s="25"/>
      <c r="AZ215" s="25"/>
      <c r="BA215" s="25"/>
      <c r="BB215" s="25"/>
      <c r="BC215" s="25"/>
      <c r="BD215" s="25"/>
      <c r="BE215" s="25"/>
      <c r="BF215" s="25"/>
      <c r="BG215" s="25"/>
      <c r="BH215" s="25"/>
      <c r="BI215" s="25"/>
      <c r="BJ215" s="25"/>
      <c r="BK215" s="25"/>
      <c r="BL215" s="25"/>
      <c r="BM215" s="25"/>
      <c r="BN215" s="25"/>
      <c r="BO215" s="25"/>
      <c r="BP215" s="25"/>
      <c r="BQ215" s="25"/>
      <c r="BR215" s="25"/>
      <c r="BS215" s="25"/>
      <c r="BT215" s="25"/>
      <c r="BU215" s="25"/>
      <c r="BV215" s="25"/>
      <c r="BW215" s="25"/>
      <c r="BX215" s="25"/>
      <c r="BY215" s="25"/>
      <c r="BZ215" s="25"/>
      <c r="CA215" s="25"/>
      <c r="CB215" s="25"/>
      <c r="CC215" s="25"/>
      <c r="CD215" s="25"/>
      <c r="CE215" s="25"/>
      <c r="CF215" s="25"/>
      <c r="CG215" s="25"/>
      <c r="CH215" s="25"/>
      <c r="CI215" s="25"/>
      <c r="CJ215" s="25"/>
      <c r="CK215" s="25"/>
      <c r="CL215" s="25"/>
      <c r="CM215" s="25"/>
      <c r="CN215" s="25"/>
      <c r="CO215" s="25"/>
      <c r="CP215" s="25"/>
      <c r="CQ215" s="25"/>
      <c r="CR215" s="25"/>
      <c r="CS215" s="25"/>
      <c r="CT215" s="25"/>
      <c r="CU215" s="25"/>
      <c r="CV215" s="25"/>
      <c r="CW215" s="25"/>
      <c r="CX215" s="25"/>
      <c r="CY215" s="25"/>
      <c r="CZ215" s="25"/>
      <c r="DA215" s="25"/>
      <c r="DB215" s="25"/>
      <c r="DC215" s="25"/>
      <c r="DD215" s="25"/>
      <c r="DE215" s="25"/>
      <c r="DF215" s="25"/>
      <c r="DG215" s="25"/>
      <c r="DH215" s="25"/>
      <c r="DI215" s="25"/>
    </row>
    <row r="216" spans="1:113" ht="15.75" x14ac:dyDescent="0.2">
      <c r="A216" s="84"/>
      <c r="B216" s="84"/>
      <c r="C216" s="84"/>
      <c r="D216" s="84"/>
      <c r="E216" s="84"/>
      <c r="F216" s="84"/>
      <c r="G216" s="84"/>
      <c r="H216" s="84"/>
      <c r="I216" s="84"/>
      <c r="J216" s="84"/>
      <c r="K216" s="84"/>
      <c r="L216" s="84"/>
      <c r="M216" s="84"/>
      <c r="N216" s="84"/>
      <c r="O216" s="84"/>
      <c r="P216" s="84"/>
      <c r="Q216" s="84"/>
      <c r="R216" s="84"/>
      <c r="S216" s="84"/>
      <c r="T216" s="84"/>
      <c r="U216" s="84"/>
      <c r="V216" s="84"/>
      <c r="W216" s="84"/>
      <c r="X216" s="84"/>
      <c r="Y216" s="84"/>
      <c r="Z216" s="84"/>
      <c r="AA216" s="84"/>
      <c r="AB216" s="84"/>
      <c r="AC216" s="84"/>
      <c r="AD216" s="84"/>
      <c r="AE216" s="84"/>
      <c r="AF216" s="84"/>
      <c r="AG216" s="84"/>
      <c r="AH216" s="84"/>
      <c r="AI216" s="84"/>
      <c r="AJ216" s="84"/>
      <c r="AK216" s="84"/>
      <c r="AL216" s="84"/>
      <c r="AM216" s="84"/>
      <c r="AN216" s="84"/>
      <c r="AO216" s="84"/>
      <c r="AP216" s="84"/>
      <c r="AQ216" s="84"/>
      <c r="AR216" s="84"/>
      <c r="AS216" s="84"/>
      <c r="AT216" s="84"/>
      <c r="AU216" s="84"/>
      <c r="AV216" s="84"/>
      <c r="AW216" s="84"/>
      <c r="AX216" s="84"/>
      <c r="AY216" s="25"/>
      <c r="AZ216" s="25"/>
      <c r="BA216" s="25"/>
      <c r="BB216" s="25"/>
      <c r="BC216" s="25"/>
      <c r="BD216" s="25"/>
      <c r="BE216" s="25"/>
      <c r="BF216" s="25"/>
      <c r="BG216" s="25"/>
      <c r="BH216" s="25"/>
      <c r="BI216" s="25"/>
      <c r="BJ216" s="25"/>
      <c r="BK216" s="25"/>
      <c r="BL216" s="25"/>
      <c r="BM216" s="25"/>
      <c r="BN216" s="25"/>
      <c r="BO216" s="25"/>
      <c r="BP216" s="25"/>
      <c r="BQ216" s="25"/>
      <c r="BR216" s="25"/>
      <c r="BS216" s="25"/>
      <c r="BT216" s="25"/>
      <c r="BU216" s="25"/>
      <c r="BV216" s="25"/>
      <c r="BW216" s="25"/>
      <c r="BX216" s="25"/>
      <c r="BY216" s="25"/>
      <c r="BZ216" s="25"/>
      <c r="CA216" s="25"/>
      <c r="CB216" s="25"/>
      <c r="CC216" s="25"/>
      <c r="CD216" s="25"/>
      <c r="CE216" s="25"/>
      <c r="CF216" s="25"/>
      <c r="CG216" s="25"/>
      <c r="CH216" s="25"/>
      <c r="CI216" s="25"/>
      <c r="CJ216" s="25"/>
      <c r="CK216" s="25"/>
      <c r="CL216" s="25"/>
      <c r="CM216" s="25"/>
      <c r="CN216" s="25"/>
      <c r="CO216" s="25"/>
      <c r="CP216" s="25"/>
      <c r="CQ216" s="25"/>
      <c r="CR216" s="25"/>
      <c r="CS216" s="25"/>
      <c r="CT216" s="25"/>
      <c r="CU216" s="25"/>
      <c r="CV216" s="25"/>
      <c r="CW216" s="25"/>
      <c r="CX216" s="25"/>
      <c r="CY216" s="25"/>
      <c r="CZ216" s="25"/>
      <c r="DA216" s="25"/>
      <c r="DB216" s="25"/>
      <c r="DC216" s="25"/>
      <c r="DD216" s="25"/>
      <c r="DE216" s="25"/>
      <c r="DF216" s="25"/>
      <c r="DG216" s="25"/>
      <c r="DH216" s="25"/>
      <c r="DI216" s="25"/>
    </row>
    <row r="217" spans="1:113" ht="15.75" x14ac:dyDescent="0.2">
      <c r="A217" s="84"/>
      <c r="B217" s="84"/>
      <c r="C217" s="84"/>
      <c r="D217" s="84"/>
      <c r="E217" s="84"/>
      <c r="F217" s="84"/>
      <c r="G217" s="84"/>
      <c r="H217" s="84"/>
      <c r="I217" s="84"/>
      <c r="J217" s="84"/>
      <c r="K217" s="84"/>
      <c r="L217" s="84"/>
      <c r="M217" s="84"/>
      <c r="N217" s="84"/>
      <c r="O217" s="84"/>
      <c r="P217" s="84"/>
      <c r="Q217" s="84"/>
      <c r="R217" s="84"/>
      <c r="S217" s="84"/>
      <c r="T217" s="84"/>
      <c r="U217" s="84"/>
      <c r="V217" s="84"/>
      <c r="W217" s="84"/>
      <c r="X217" s="84"/>
      <c r="Y217" s="84"/>
      <c r="Z217" s="84"/>
      <c r="AA217" s="84"/>
      <c r="AB217" s="84"/>
      <c r="AC217" s="84"/>
      <c r="AD217" s="84"/>
      <c r="AE217" s="84"/>
      <c r="AF217" s="84"/>
      <c r="AG217" s="84"/>
      <c r="AH217" s="84"/>
      <c r="AI217" s="84"/>
      <c r="AJ217" s="84"/>
      <c r="AK217" s="84"/>
      <c r="AL217" s="84"/>
      <c r="AM217" s="84"/>
      <c r="AN217" s="84"/>
      <c r="AO217" s="84"/>
      <c r="AP217" s="84"/>
      <c r="AQ217" s="84"/>
      <c r="AR217" s="84"/>
      <c r="AS217" s="84"/>
      <c r="AT217" s="84"/>
      <c r="AU217" s="84"/>
      <c r="AV217" s="84"/>
      <c r="AW217" s="84"/>
      <c r="AX217" s="84"/>
      <c r="AY217" s="25"/>
      <c r="AZ217" s="25"/>
      <c r="BA217" s="25"/>
      <c r="BB217" s="25"/>
      <c r="BC217" s="25"/>
      <c r="BD217" s="25"/>
      <c r="BE217" s="25"/>
      <c r="BF217" s="25"/>
      <c r="BG217" s="25"/>
      <c r="BH217" s="25"/>
      <c r="BI217" s="25"/>
      <c r="BJ217" s="25"/>
      <c r="BK217" s="25"/>
      <c r="BL217" s="25"/>
      <c r="BM217" s="25"/>
      <c r="BN217" s="25"/>
      <c r="BO217" s="25"/>
      <c r="BP217" s="25"/>
      <c r="BQ217" s="25"/>
      <c r="BR217" s="25"/>
      <c r="BS217" s="25"/>
      <c r="BT217" s="25"/>
      <c r="BU217" s="25"/>
      <c r="BV217" s="25"/>
      <c r="BW217" s="25"/>
      <c r="BX217" s="25"/>
      <c r="BY217" s="25"/>
      <c r="BZ217" s="25"/>
      <c r="CA217" s="25"/>
      <c r="CB217" s="25"/>
      <c r="CC217" s="25"/>
      <c r="CD217" s="25"/>
      <c r="CE217" s="25"/>
      <c r="CF217" s="25"/>
      <c r="CG217" s="25"/>
      <c r="CH217" s="25"/>
      <c r="CI217" s="25"/>
      <c r="CJ217" s="25"/>
      <c r="CK217" s="25"/>
      <c r="CL217" s="25"/>
      <c r="CM217" s="25"/>
      <c r="CN217" s="25"/>
      <c r="CO217" s="25"/>
      <c r="CP217" s="25"/>
      <c r="CQ217" s="25"/>
      <c r="CR217" s="25"/>
      <c r="CS217" s="25"/>
      <c r="CT217" s="25"/>
      <c r="CU217" s="25"/>
      <c r="CV217" s="25"/>
      <c r="CW217" s="25"/>
      <c r="CX217" s="25"/>
      <c r="CY217" s="25"/>
      <c r="CZ217" s="25"/>
      <c r="DA217" s="25"/>
      <c r="DB217" s="25"/>
      <c r="DC217" s="25"/>
      <c r="DD217" s="25"/>
      <c r="DE217" s="25"/>
      <c r="DF217" s="25"/>
      <c r="DG217" s="25"/>
      <c r="DH217" s="25"/>
      <c r="DI217" s="25"/>
    </row>
    <row r="218" spans="1:113" ht="15.75" x14ac:dyDescent="0.2">
      <c r="A218" s="84"/>
      <c r="B218" s="84"/>
      <c r="C218" s="84"/>
      <c r="D218" s="84"/>
      <c r="E218" s="84"/>
      <c r="F218" s="84"/>
      <c r="G218" s="84"/>
      <c r="H218" s="84"/>
      <c r="I218" s="84"/>
      <c r="J218" s="84"/>
      <c r="K218" s="84"/>
      <c r="L218" s="84"/>
      <c r="M218" s="84"/>
      <c r="N218" s="84"/>
      <c r="O218" s="84"/>
      <c r="P218" s="84"/>
      <c r="Q218" s="84"/>
      <c r="R218" s="84"/>
      <c r="S218" s="84"/>
      <c r="T218" s="84"/>
      <c r="U218" s="84"/>
      <c r="V218" s="84"/>
      <c r="W218" s="84"/>
      <c r="X218" s="84"/>
      <c r="Y218" s="84"/>
      <c r="Z218" s="84"/>
      <c r="AA218" s="84"/>
      <c r="AB218" s="84"/>
      <c r="AC218" s="84"/>
      <c r="AD218" s="84"/>
      <c r="AE218" s="84"/>
      <c r="AF218" s="84"/>
      <c r="AG218" s="84"/>
      <c r="AH218" s="84"/>
      <c r="AI218" s="84"/>
      <c r="AJ218" s="84"/>
      <c r="AK218" s="84"/>
      <c r="AL218" s="84"/>
      <c r="AM218" s="84"/>
      <c r="AN218" s="84"/>
      <c r="AO218" s="84"/>
      <c r="AP218" s="84"/>
      <c r="AQ218" s="84"/>
      <c r="AR218" s="84"/>
      <c r="AS218" s="84"/>
      <c r="AT218" s="84"/>
      <c r="AU218" s="84"/>
      <c r="AV218" s="84"/>
      <c r="AW218" s="84"/>
      <c r="AX218" s="84"/>
      <c r="AY218" s="25"/>
      <c r="AZ218" s="25"/>
      <c r="BA218" s="25"/>
      <c r="BB218" s="25"/>
      <c r="BC218" s="25"/>
      <c r="BD218" s="25"/>
      <c r="BE218" s="25"/>
      <c r="BF218" s="25"/>
      <c r="BG218" s="25"/>
      <c r="BH218" s="25"/>
      <c r="BI218" s="25"/>
      <c r="BJ218" s="25"/>
      <c r="BK218" s="25"/>
      <c r="BL218" s="25"/>
      <c r="BM218" s="25"/>
      <c r="BN218" s="25"/>
      <c r="BO218" s="25"/>
      <c r="BP218" s="25"/>
      <c r="BQ218" s="25"/>
      <c r="BR218" s="25"/>
      <c r="BS218" s="25"/>
      <c r="BT218" s="25"/>
      <c r="BU218" s="25"/>
      <c r="BV218" s="25"/>
      <c r="BW218" s="25"/>
      <c r="BX218" s="25"/>
      <c r="BY218" s="25"/>
      <c r="BZ218" s="25"/>
      <c r="CA218" s="25"/>
      <c r="CB218" s="25"/>
      <c r="CC218" s="25"/>
      <c r="CD218" s="25"/>
      <c r="CE218" s="25"/>
      <c r="CF218" s="25"/>
      <c r="CG218" s="25"/>
      <c r="CH218" s="25"/>
      <c r="CI218" s="25"/>
      <c r="CJ218" s="25"/>
      <c r="CK218" s="25"/>
      <c r="CL218" s="25"/>
      <c r="CM218" s="25"/>
      <c r="CN218" s="25"/>
      <c r="CO218" s="25"/>
      <c r="CP218" s="25"/>
      <c r="CQ218" s="25"/>
      <c r="CR218" s="25"/>
      <c r="CS218" s="25"/>
      <c r="CT218" s="25"/>
      <c r="CU218" s="25"/>
      <c r="CV218" s="25"/>
      <c r="CW218" s="25"/>
      <c r="CX218" s="25"/>
      <c r="CY218" s="25"/>
      <c r="CZ218" s="25"/>
      <c r="DA218" s="25"/>
      <c r="DB218" s="25"/>
      <c r="DC218" s="25"/>
      <c r="DD218" s="25"/>
      <c r="DE218" s="25"/>
      <c r="DF218" s="25"/>
      <c r="DG218" s="25"/>
      <c r="DH218" s="25"/>
      <c r="DI218" s="25"/>
    </row>
    <row r="219" spans="1:113" ht="15.75" x14ac:dyDescent="0.2">
      <c r="A219" s="84"/>
      <c r="B219" s="84"/>
      <c r="C219" s="84"/>
      <c r="D219" s="84"/>
      <c r="E219" s="84"/>
      <c r="F219" s="84"/>
      <c r="G219" s="84"/>
      <c r="H219" s="84"/>
      <c r="I219" s="84"/>
      <c r="J219" s="84"/>
      <c r="K219" s="84"/>
      <c r="L219" s="84"/>
      <c r="M219" s="84"/>
      <c r="N219" s="84"/>
      <c r="O219" s="84"/>
      <c r="P219" s="84"/>
      <c r="Q219" s="84"/>
      <c r="R219" s="84"/>
      <c r="S219" s="84"/>
      <c r="T219" s="84"/>
      <c r="U219" s="84"/>
      <c r="V219" s="84"/>
      <c r="W219" s="84"/>
      <c r="X219" s="84"/>
      <c r="Y219" s="84"/>
      <c r="Z219" s="84"/>
      <c r="AA219" s="84"/>
      <c r="AB219" s="84"/>
      <c r="AC219" s="84"/>
      <c r="AD219" s="84"/>
      <c r="AE219" s="84"/>
      <c r="AF219" s="84"/>
      <c r="AG219" s="84"/>
      <c r="AH219" s="84"/>
      <c r="AI219" s="84"/>
      <c r="AJ219" s="84"/>
      <c r="AK219" s="84"/>
      <c r="AL219" s="84"/>
      <c r="AM219" s="84"/>
      <c r="AN219" s="84"/>
      <c r="AO219" s="84"/>
      <c r="AP219" s="84"/>
      <c r="AQ219" s="84"/>
      <c r="AR219" s="84"/>
      <c r="AS219" s="84"/>
      <c r="AT219" s="84"/>
      <c r="AU219" s="84"/>
      <c r="AV219" s="84"/>
      <c r="AW219" s="84"/>
      <c r="AX219" s="84"/>
      <c r="AY219" s="25"/>
      <c r="AZ219" s="25"/>
      <c r="BA219" s="25"/>
      <c r="BB219" s="25"/>
      <c r="BC219" s="25"/>
      <c r="BD219" s="25"/>
      <c r="BE219" s="25"/>
      <c r="BF219" s="25"/>
      <c r="BG219" s="25"/>
      <c r="BH219" s="25"/>
      <c r="BI219" s="25"/>
      <c r="BJ219" s="25"/>
      <c r="BK219" s="25"/>
      <c r="BL219" s="25"/>
      <c r="BM219" s="25"/>
      <c r="BN219" s="25"/>
      <c r="BO219" s="25"/>
      <c r="BP219" s="25"/>
      <c r="BQ219" s="25"/>
      <c r="BR219" s="25"/>
      <c r="BS219" s="25"/>
      <c r="BT219" s="25"/>
      <c r="BU219" s="25"/>
      <c r="BV219" s="25"/>
      <c r="BW219" s="25"/>
      <c r="BX219" s="25"/>
      <c r="BY219" s="25"/>
      <c r="BZ219" s="25"/>
      <c r="CA219" s="25"/>
      <c r="CB219" s="25"/>
      <c r="CC219" s="25"/>
      <c r="CD219" s="25"/>
      <c r="CE219" s="25"/>
      <c r="CF219" s="25"/>
      <c r="CG219" s="25"/>
      <c r="CH219" s="25"/>
      <c r="CI219" s="25"/>
      <c r="CJ219" s="25"/>
      <c r="CK219" s="25"/>
      <c r="CL219" s="25"/>
      <c r="CM219" s="25"/>
      <c r="CN219" s="25"/>
      <c r="CO219" s="25"/>
      <c r="CP219" s="25"/>
      <c r="CQ219" s="25"/>
      <c r="CR219" s="25"/>
      <c r="CS219" s="25"/>
      <c r="CT219" s="25"/>
      <c r="CU219" s="25"/>
      <c r="CV219" s="25"/>
      <c r="CW219" s="25"/>
      <c r="CX219" s="25"/>
      <c r="CY219" s="25"/>
      <c r="CZ219" s="25"/>
      <c r="DA219" s="25"/>
      <c r="DB219" s="25"/>
      <c r="DC219" s="25"/>
      <c r="DD219" s="25"/>
      <c r="DE219" s="25"/>
      <c r="DF219" s="25"/>
      <c r="DG219" s="25"/>
      <c r="DH219" s="25"/>
      <c r="DI219" s="25"/>
    </row>
    <row r="220" spans="1:113" ht="15.75" x14ac:dyDescent="0.2">
      <c r="A220" s="84"/>
      <c r="B220" s="84"/>
      <c r="C220" s="84"/>
      <c r="D220" s="84"/>
      <c r="E220" s="84"/>
      <c r="F220" s="84"/>
      <c r="G220" s="84"/>
      <c r="H220" s="84"/>
      <c r="I220" s="84"/>
      <c r="J220" s="84"/>
      <c r="K220" s="84"/>
      <c r="L220" s="84"/>
      <c r="M220" s="84"/>
      <c r="N220" s="84"/>
      <c r="O220" s="84"/>
      <c r="P220" s="84"/>
      <c r="Q220" s="84"/>
      <c r="R220" s="84"/>
      <c r="S220" s="84"/>
      <c r="T220" s="84"/>
      <c r="U220" s="84"/>
      <c r="V220" s="84"/>
      <c r="W220" s="84"/>
      <c r="X220" s="84"/>
      <c r="Y220" s="84"/>
      <c r="Z220" s="84"/>
      <c r="AA220" s="84"/>
      <c r="AB220" s="84"/>
      <c r="AC220" s="84"/>
      <c r="AD220" s="84"/>
      <c r="AE220" s="84"/>
      <c r="AF220" s="84"/>
      <c r="AG220" s="84"/>
      <c r="AH220" s="84"/>
      <c r="AI220" s="84"/>
      <c r="AJ220" s="84"/>
      <c r="AK220" s="84"/>
      <c r="AL220" s="84"/>
      <c r="AM220" s="84"/>
      <c r="AN220" s="84"/>
      <c r="AO220" s="84"/>
      <c r="AP220" s="84"/>
      <c r="AQ220" s="84"/>
      <c r="AR220" s="84"/>
      <c r="AS220" s="84"/>
      <c r="AT220" s="84"/>
      <c r="AU220" s="84"/>
      <c r="AV220" s="84"/>
      <c r="AW220" s="84"/>
      <c r="AX220" s="84"/>
      <c r="AY220" s="25"/>
      <c r="AZ220" s="25"/>
      <c r="BA220" s="25"/>
      <c r="BB220" s="25"/>
      <c r="BC220" s="25"/>
      <c r="BD220" s="25"/>
      <c r="BE220" s="25"/>
      <c r="BF220" s="25"/>
      <c r="BG220" s="25"/>
      <c r="BH220" s="25"/>
      <c r="BI220" s="25"/>
      <c r="BJ220" s="25"/>
      <c r="BK220" s="25"/>
      <c r="BL220" s="25"/>
      <c r="BM220" s="25"/>
      <c r="BN220" s="25"/>
      <c r="BO220" s="25"/>
      <c r="BP220" s="25"/>
      <c r="BQ220" s="25"/>
      <c r="BR220" s="25"/>
      <c r="BS220" s="25"/>
      <c r="BT220" s="25"/>
      <c r="BU220" s="25"/>
      <c r="BV220" s="25"/>
      <c r="BW220" s="25"/>
      <c r="BX220" s="25"/>
      <c r="BY220" s="25"/>
      <c r="BZ220" s="25"/>
      <c r="CA220" s="25"/>
      <c r="CB220" s="25"/>
      <c r="CC220" s="25"/>
      <c r="CD220" s="25"/>
      <c r="CE220" s="25"/>
      <c r="CF220" s="25"/>
      <c r="CG220" s="25"/>
      <c r="CH220" s="25"/>
      <c r="CI220" s="25"/>
      <c r="CJ220" s="25"/>
      <c r="CK220" s="25"/>
      <c r="CL220" s="25"/>
      <c r="CM220" s="25"/>
      <c r="CN220" s="25"/>
      <c r="CO220" s="25"/>
      <c r="CP220" s="25"/>
      <c r="CQ220" s="25"/>
      <c r="CR220" s="25"/>
      <c r="CS220" s="25"/>
      <c r="CT220" s="25"/>
      <c r="CU220" s="25"/>
      <c r="CV220" s="25"/>
      <c r="CW220" s="25"/>
      <c r="CX220" s="25"/>
      <c r="CY220" s="25"/>
      <c r="CZ220" s="25"/>
      <c r="DA220" s="25"/>
      <c r="DB220" s="25"/>
      <c r="DC220" s="25"/>
      <c r="DD220" s="25"/>
      <c r="DE220" s="25"/>
      <c r="DF220" s="25"/>
      <c r="DG220" s="25"/>
      <c r="DH220" s="25"/>
      <c r="DI220" s="25"/>
    </row>
    <row r="221" spans="1:113" ht="15.75" x14ac:dyDescent="0.2">
      <c r="A221" s="84"/>
      <c r="B221" s="84"/>
      <c r="C221" s="84"/>
      <c r="D221" s="84"/>
      <c r="E221" s="84"/>
      <c r="F221" s="84"/>
      <c r="G221" s="84"/>
      <c r="H221" s="84"/>
      <c r="I221" s="84"/>
      <c r="J221" s="84"/>
      <c r="K221" s="84"/>
      <c r="L221" s="84"/>
      <c r="M221" s="84"/>
      <c r="N221" s="84"/>
      <c r="O221" s="84"/>
      <c r="P221" s="84"/>
      <c r="Q221" s="84"/>
      <c r="R221" s="84"/>
      <c r="S221" s="84"/>
      <c r="T221" s="84"/>
      <c r="U221" s="84"/>
      <c r="V221" s="84"/>
      <c r="W221" s="84"/>
      <c r="X221" s="84"/>
      <c r="Y221" s="84"/>
      <c r="Z221" s="84"/>
      <c r="AA221" s="84"/>
      <c r="AB221" s="84"/>
      <c r="AC221" s="84"/>
      <c r="AD221" s="84"/>
      <c r="AE221" s="84"/>
      <c r="AF221" s="84"/>
      <c r="AG221" s="84"/>
      <c r="AH221" s="84"/>
      <c r="AI221" s="84"/>
      <c r="AJ221" s="84"/>
      <c r="AK221" s="84"/>
      <c r="AL221" s="84"/>
      <c r="AM221" s="84"/>
      <c r="AN221" s="84"/>
      <c r="AO221" s="84"/>
      <c r="AP221" s="84"/>
      <c r="AQ221" s="84"/>
      <c r="AR221" s="84"/>
      <c r="AS221" s="84"/>
      <c r="AT221" s="84"/>
      <c r="AU221" s="84"/>
      <c r="AV221" s="84"/>
      <c r="AW221" s="84"/>
      <c r="AX221" s="84"/>
      <c r="AY221" s="25"/>
      <c r="AZ221" s="25"/>
      <c r="BA221" s="25"/>
      <c r="BB221" s="25"/>
      <c r="BC221" s="25"/>
      <c r="BD221" s="25"/>
      <c r="BE221" s="25"/>
      <c r="BF221" s="25"/>
      <c r="BG221" s="25"/>
      <c r="BH221" s="25"/>
      <c r="BI221" s="25"/>
      <c r="BJ221" s="25"/>
      <c r="BK221" s="25"/>
      <c r="BL221" s="25"/>
      <c r="BM221" s="25"/>
      <c r="BN221" s="25"/>
      <c r="BO221" s="25"/>
      <c r="BP221" s="25"/>
      <c r="BQ221" s="25"/>
      <c r="BR221" s="25"/>
      <c r="BS221" s="25"/>
      <c r="BT221" s="25"/>
      <c r="BU221" s="25"/>
      <c r="BV221" s="25"/>
      <c r="BW221" s="25"/>
      <c r="BX221" s="25"/>
      <c r="BY221" s="25"/>
      <c r="BZ221" s="25"/>
      <c r="CA221" s="25"/>
      <c r="CB221" s="25"/>
      <c r="CC221" s="25"/>
      <c r="CD221" s="25"/>
      <c r="CE221" s="25"/>
      <c r="CF221" s="25"/>
      <c r="CG221" s="25"/>
      <c r="CH221" s="25"/>
      <c r="CI221" s="25"/>
      <c r="CJ221" s="25"/>
      <c r="CK221" s="25"/>
      <c r="CL221" s="25"/>
      <c r="CM221" s="25"/>
      <c r="CN221" s="25"/>
      <c r="CO221" s="25"/>
      <c r="CP221" s="25"/>
      <c r="CQ221" s="25"/>
      <c r="CR221" s="25"/>
      <c r="CS221" s="25"/>
      <c r="CT221" s="25"/>
      <c r="CU221" s="25"/>
      <c r="CV221" s="25"/>
      <c r="CW221" s="25"/>
      <c r="CX221" s="25"/>
      <c r="CY221" s="25"/>
      <c r="CZ221" s="25"/>
      <c r="DA221" s="25"/>
      <c r="DB221" s="25"/>
      <c r="DC221" s="25"/>
      <c r="DD221" s="25"/>
      <c r="DE221" s="25"/>
      <c r="DF221" s="25"/>
      <c r="DG221" s="25"/>
      <c r="DH221" s="25"/>
      <c r="DI221" s="25"/>
    </row>
    <row r="222" spans="1:113" ht="15.75" x14ac:dyDescent="0.2">
      <c r="A222" s="84"/>
      <c r="B222" s="84"/>
      <c r="C222" s="84"/>
      <c r="D222" s="84"/>
      <c r="E222" s="84"/>
      <c r="F222" s="84"/>
      <c r="G222" s="84"/>
      <c r="H222" s="84"/>
      <c r="I222" s="84"/>
      <c r="J222" s="84"/>
      <c r="K222" s="84"/>
      <c r="L222" s="84"/>
      <c r="M222" s="84"/>
      <c r="N222" s="84"/>
      <c r="O222" s="84"/>
      <c r="P222" s="84"/>
      <c r="Q222" s="84"/>
      <c r="R222" s="84"/>
      <c r="S222" s="84"/>
      <c r="T222" s="84"/>
      <c r="U222" s="84"/>
      <c r="V222" s="84"/>
      <c r="W222" s="84"/>
      <c r="X222" s="84"/>
      <c r="Y222" s="84"/>
      <c r="Z222" s="84"/>
      <c r="AA222" s="84"/>
      <c r="AB222" s="84"/>
      <c r="AC222" s="84"/>
      <c r="AD222" s="84"/>
      <c r="AE222" s="84"/>
      <c r="AF222" s="84"/>
      <c r="AG222" s="84"/>
      <c r="AH222" s="84"/>
      <c r="AI222" s="84"/>
      <c r="AJ222" s="84"/>
      <c r="AK222" s="84"/>
      <c r="AL222" s="84"/>
      <c r="AM222" s="84"/>
      <c r="AN222" s="84"/>
      <c r="AO222" s="84"/>
      <c r="AP222" s="84"/>
      <c r="AQ222" s="84"/>
      <c r="AR222" s="84"/>
      <c r="AS222" s="84"/>
      <c r="AT222" s="84"/>
      <c r="AU222" s="84"/>
      <c r="AV222" s="84"/>
      <c r="AW222" s="84"/>
      <c r="AX222" s="84"/>
      <c r="AY222" s="25"/>
      <c r="AZ222" s="25"/>
      <c r="BA222" s="25"/>
      <c r="BB222" s="25"/>
      <c r="BC222" s="25"/>
      <c r="BD222" s="25"/>
      <c r="BE222" s="25"/>
      <c r="BF222" s="25"/>
      <c r="BG222" s="25"/>
      <c r="BH222" s="25"/>
      <c r="BI222" s="25"/>
      <c r="BJ222" s="25"/>
      <c r="BK222" s="25"/>
      <c r="BL222" s="25"/>
      <c r="BM222" s="25"/>
      <c r="BN222" s="25"/>
      <c r="BO222" s="25"/>
      <c r="BP222" s="25"/>
      <c r="BQ222" s="25"/>
      <c r="BR222" s="25"/>
      <c r="BS222" s="25"/>
      <c r="BT222" s="25"/>
      <c r="BU222" s="25"/>
      <c r="BV222" s="25"/>
      <c r="BW222" s="25"/>
      <c r="BX222" s="25"/>
      <c r="BY222" s="25"/>
      <c r="BZ222" s="25"/>
      <c r="CA222" s="25"/>
      <c r="CB222" s="25"/>
      <c r="CC222" s="25"/>
      <c r="CD222" s="25"/>
      <c r="CE222" s="25"/>
      <c r="CF222" s="25"/>
      <c r="CG222" s="25"/>
      <c r="CH222" s="25"/>
      <c r="CI222" s="25"/>
      <c r="CJ222" s="25"/>
      <c r="CK222" s="25"/>
      <c r="CL222" s="25"/>
      <c r="CM222" s="25"/>
      <c r="CN222" s="25"/>
      <c r="CO222" s="25"/>
      <c r="CP222" s="25"/>
      <c r="CQ222" s="25"/>
      <c r="CR222" s="25"/>
      <c r="CS222" s="25"/>
      <c r="CT222" s="25"/>
      <c r="CU222" s="25"/>
      <c r="CV222" s="25"/>
      <c r="CW222" s="25"/>
      <c r="CX222" s="25"/>
      <c r="CY222" s="25"/>
      <c r="CZ222" s="25"/>
      <c r="DA222" s="25"/>
      <c r="DB222" s="25"/>
      <c r="DC222" s="25"/>
      <c r="DD222" s="25"/>
      <c r="DE222" s="25"/>
      <c r="DF222" s="25"/>
      <c r="DG222" s="25"/>
      <c r="DH222" s="25"/>
      <c r="DI222" s="25"/>
    </row>
    <row r="223" spans="1:113" ht="15.75" x14ac:dyDescent="0.2">
      <c r="A223" s="84"/>
      <c r="B223" s="84"/>
      <c r="C223" s="84"/>
      <c r="D223" s="84"/>
      <c r="E223" s="84"/>
      <c r="F223" s="84"/>
      <c r="G223" s="84"/>
      <c r="H223" s="84"/>
      <c r="I223" s="84"/>
      <c r="J223" s="84"/>
      <c r="K223" s="84"/>
      <c r="L223" s="84"/>
      <c r="M223" s="84"/>
      <c r="N223" s="84"/>
      <c r="O223" s="84"/>
      <c r="P223" s="84"/>
      <c r="Q223" s="84"/>
      <c r="R223" s="84"/>
      <c r="S223" s="84"/>
      <c r="T223" s="84"/>
      <c r="U223" s="84"/>
      <c r="V223" s="84"/>
      <c r="W223" s="84"/>
      <c r="X223" s="84"/>
      <c r="Y223" s="84"/>
      <c r="Z223" s="84"/>
      <c r="AA223" s="84"/>
      <c r="AB223" s="84"/>
      <c r="AC223" s="84"/>
      <c r="AD223" s="84"/>
      <c r="AE223" s="84"/>
      <c r="AF223" s="84"/>
      <c r="AG223" s="84"/>
      <c r="AH223" s="84"/>
      <c r="AI223" s="84"/>
      <c r="AJ223" s="84"/>
      <c r="AK223" s="84"/>
      <c r="AL223" s="84"/>
      <c r="AM223" s="84"/>
      <c r="AN223" s="84"/>
      <c r="AO223" s="84"/>
      <c r="AP223" s="84"/>
      <c r="AQ223" s="84"/>
      <c r="AR223" s="84"/>
      <c r="AS223" s="84"/>
      <c r="AT223" s="84"/>
      <c r="AU223" s="84"/>
      <c r="AV223" s="84"/>
      <c r="AW223" s="84"/>
      <c r="AX223" s="84"/>
      <c r="AY223" s="25"/>
      <c r="AZ223" s="25"/>
      <c r="BA223" s="25"/>
      <c r="BB223" s="25"/>
      <c r="BC223" s="25"/>
      <c r="BD223" s="25"/>
      <c r="BE223" s="25"/>
      <c r="BF223" s="25"/>
      <c r="BG223" s="25"/>
      <c r="BH223" s="25"/>
      <c r="BI223" s="25"/>
      <c r="BJ223" s="25"/>
      <c r="BK223" s="25"/>
      <c r="BL223" s="25"/>
      <c r="BM223" s="25"/>
      <c r="BN223" s="25"/>
      <c r="BO223" s="25"/>
      <c r="BP223" s="25"/>
      <c r="BQ223" s="25"/>
      <c r="BR223" s="25"/>
      <c r="BS223" s="25"/>
      <c r="BT223" s="25"/>
      <c r="BU223" s="25"/>
      <c r="BV223" s="25"/>
      <c r="BW223" s="25"/>
      <c r="BX223" s="25"/>
      <c r="BY223" s="25"/>
      <c r="BZ223" s="25"/>
      <c r="CA223" s="25"/>
      <c r="CB223" s="25"/>
      <c r="CC223" s="25"/>
      <c r="CD223" s="25"/>
      <c r="CE223" s="25"/>
      <c r="CF223" s="25"/>
      <c r="CG223" s="25"/>
      <c r="CH223" s="25"/>
      <c r="CI223" s="25"/>
      <c r="CJ223" s="25"/>
      <c r="CK223" s="25"/>
      <c r="CL223" s="25"/>
      <c r="CM223" s="25"/>
      <c r="CN223" s="25"/>
      <c r="CO223" s="25"/>
      <c r="CP223" s="25"/>
      <c r="CQ223" s="25"/>
      <c r="CR223" s="25"/>
      <c r="CS223" s="25"/>
      <c r="CT223" s="25"/>
      <c r="CU223" s="25"/>
      <c r="CV223" s="25"/>
      <c r="CW223" s="25"/>
      <c r="CX223" s="25"/>
      <c r="CY223" s="25"/>
      <c r="CZ223" s="25"/>
      <c r="DA223" s="25"/>
      <c r="DB223" s="25"/>
      <c r="DC223" s="25"/>
      <c r="DD223" s="25"/>
      <c r="DE223" s="25"/>
      <c r="DF223" s="25"/>
      <c r="DG223" s="25"/>
      <c r="DH223" s="25"/>
      <c r="DI223" s="25"/>
    </row>
    <row r="224" spans="1:113" ht="15.75" x14ac:dyDescent="0.2">
      <c r="A224" s="84"/>
      <c r="B224" s="84"/>
      <c r="C224" s="84"/>
      <c r="D224" s="84"/>
      <c r="E224" s="84"/>
      <c r="F224" s="84"/>
      <c r="G224" s="84"/>
      <c r="H224" s="84"/>
      <c r="I224" s="84"/>
      <c r="J224" s="84"/>
      <c r="K224" s="84"/>
      <c r="L224" s="84"/>
      <c r="M224" s="84"/>
      <c r="N224" s="84"/>
      <c r="O224" s="84"/>
      <c r="P224" s="84"/>
      <c r="Q224" s="84"/>
      <c r="R224" s="84"/>
      <c r="S224" s="84"/>
      <c r="T224" s="84"/>
      <c r="U224" s="84"/>
      <c r="V224" s="84"/>
      <c r="W224" s="84"/>
      <c r="X224" s="84"/>
      <c r="Y224" s="84"/>
      <c r="Z224" s="84"/>
      <c r="AA224" s="84"/>
      <c r="AB224" s="84"/>
      <c r="AC224" s="84"/>
      <c r="AD224" s="84"/>
      <c r="AE224" s="84"/>
      <c r="AF224" s="84"/>
      <c r="AG224" s="84"/>
      <c r="AH224" s="84"/>
      <c r="AI224" s="84"/>
      <c r="AJ224" s="84"/>
      <c r="AK224" s="84"/>
      <c r="AL224" s="84"/>
      <c r="AM224" s="84"/>
      <c r="AN224" s="84"/>
      <c r="AO224" s="84"/>
      <c r="AP224" s="84"/>
      <c r="AQ224" s="84"/>
      <c r="AR224" s="84"/>
      <c r="AS224" s="84"/>
      <c r="AT224" s="84"/>
      <c r="AU224" s="84"/>
      <c r="AV224" s="84"/>
      <c r="AW224" s="84"/>
      <c r="AX224" s="84"/>
      <c r="AY224" s="25"/>
      <c r="AZ224" s="25"/>
      <c r="BA224" s="25"/>
      <c r="BB224" s="25"/>
      <c r="BC224" s="25"/>
      <c r="BD224" s="25"/>
      <c r="BE224" s="25"/>
      <c r="BF224" s="25"/>
      <c r="BG224" s="25"/>
      <c r="BH224" s="25"/>
      <c r="BI224" s="25"/>
      <c r="BJ224" s="25"/>
      <c r="BK224" s="25"/>
      <c r="BL224" s="25"/>
      <c r="BM224" s="25"/>
      <c r="BN224" s="25"/>
      <c r="BO224" s="25"/>
      <c r="BP224" s="25"/>
      <c r="BQ224" s="25"/>
      <c r="BR224" s="25"/>
      <c r="BS224" s="25"/>
      <c r="BT224" s="25"/>
      <c r="BU224" s="25"/>
      <c r="BV224" s="25"/>
      <c r="BW224" s="25"/>
      <c r="BX224" s="25"/>
      <c r="BY224" s="25"/>
      <c r="BZ224" s="25"/>
      <c r="CA224" s="25"/>
      <c r="CB224" s="25"/>
      <c r="CC224" s="25"/>
      <c r="CD224" s="25"/>
      <c r="CE224" s="25"/>
      <c r="CF224" s="25"/>
      <c r="CG224" s="25"/>
      <c r="CH224" s="25"/>
      <c r="CI224" s="25"/>
      <c r="CJ224" s="25"/>
      <c r="CK224" s="25"/>
      <c r="CL224" s="25"/>
      <c r="CM224" s="25"/>
      <c r="CN224" s="25"/>
      <c r="CO224" s="25"/>
      <c r="CP224" s="25"/>
      <c r="CQ224" s="25"/>
      <c r="CR224" s="25"/>
      <c r="CS224" s="25"/>
      <c r="CT224" s="25"/>
      <c r="CU224" s="25"/>
      <c r="CV224" s="25"/>
      <c r="CW224" s="25"/>
      <c r="CX224" s="25"/>
      <c r="CY224" s="25"/>
      <c r="CZ224" s="25"/>
      <c r="DA224" s="25"/>
      <c r="DB224" s="25"/>
      <c r="DC224" s="25"/>
      <c r="DD224" s="25"/>
      <c r="DE224" s="25"/>
      <c r="DF224" s="25"/>
      <c r="DG224" s="25"/>
      <c r="DH224" s="25"/>
      <c r="DI224" s="25"/>
    </row>
    <row r="225" spans="1:113" ht="15.75" x14ac:dyDescent="0.2">
      <c r="A225" s="84"/>
      <c r="B225" s="84"/>
      <c r="C225" s="84"/>
      <c r="D225" s="84"/>
      <c r="E225" s="84"/>
      <c r="F225" s="84"/>
      <c r="G225" s="84"/>
      <c r="H225" s="84"/>
      <c r="I225" s="84"/>
      <c r="J225" s="84"/>
      <c r="K225" s="84"/>
      <c r="L225" s="84"/>
      <c r="M225" s="84"/>
      <c r="N225" s="84"/>
      <c r="O225" s="84"/>
      <c r="P225" s="84"/>
      <c r="Q225" s="84"/>
      <c r="R225" s="84"/>
      <c r="S225" s="84"/>
      <c r="T225" s="84"/>
      <c r="U225" s="84"/>
      <c r="V225" s="84"/>
      <c r="W225" s="84"/>
      <c r="X225" s="84"/>
      <c r="Y225" s="84"/>
      <c r="Z225" s="84"/>
      <c r="AA225" s="84"/>
      <c r="AB225" s="84"/>
      <c r="AC225" s="84"/>
      <c r="AD225" s="84"/>
      <c r="AE225" s="84"/>
      <c r="AF225" s="84"/>
      <c r="AG225" s="84"/>
      <c r="AH225" s="84"/>
      <c r="AI225" s="84"/>
      <c r="AJ225" s="84"/>
      <c r="AK225" s="84"/>
      <c r="AL225" s="84"/>
      <c r="AM225" s="84"/>
      <c r="AN225" s="84"/>
      <c r="AO225" s="84"/>
      <c r="AP225" s="84"/>
      <c r="AQ225" s="84"/>
      <c r="AR225" s="84"/>
      <c r="AS225" s="84"/>
      <c r="AT225" s="84"/>
      <c r="AU225" s="84"/>
      <c r="AV225" s="84"/>
      <c r="AW225" s="84"/>
      <c r="AX225" s="84"/>
      <c r="AY225" s="25"/>
      <c r="AZ225" s="25"/>
      <c r="BA225" s="25"/>
      <c r="BB225" s="25"/>
      <c r="BC225" s="25"/>
      <c r="BD225" s="25"/>
      <c r="BE225" s="25"/>
      <c r="BF225" s="25"/>
      <c r="BG225" s="25"/>
      <c r="BH225" s="25"/>
      <c r="BI225" s="25"/>
      <c r="BJ225" s="25"/>
      <c r="BK225" s="25"/>
      <c r="BL225" s="25"/>
      <c r="BM225" s="25"/>
      <c r="BN225" s="25"/>
      <c r="BO225" s="25"/>
      <c r="BP225" s="25"/>
      <c r="BQ225" s="25"/>
      <c r="BR225" s="25"/>
      <c r="BS225" s="25"/>
      <c r="BT225" s="25"/>
      <c r="BU225" s="25"/>
      <c r="BV225" s="25"/>
      <c r="BW225" s="25"/>
      <c r="BX225" s="25"/>
      <c r="BY225" s="25"/>
      <c r="BZ225" s="25"/>
      <c r="CA225" s="25"/>
      <c r="CB225" s="25"/>
      <c r="CC225" s="25"/>
      <c r="CD225" s="25"/>
      <c r="CE225" s="25"/>
      <c r="CF225" s="25"/>
      <c r="CG225" s="25"/>
      <c r="CH225" s="25"/>
      <c r="CI225" s="25"/>
      <c r="CJ225" s="25"/>
      <c r="CK225" s="25"/>
      <c r="CL225" s="25"/>
      <c r="CM225" s="25"/>
      <c r="CN225" s="25"/>
      <c r="CO225" s="25"/>
      <c r="CP225" s="25"/>
      <c r="CQ225" s="25"/>
      <c r="CR225" s="25"/>
      <c r="CS225" s="25"/>
      <c r="CT225" s="25"/>
      <c r="CU225" s="25"/>
      <c r="CV225" s="25"/>
      <c r="CW225" s="25"/>
      <c r="CX225" s="25"/>
      <c r="CY225" s="25"/>
      <c r="CZ225" s="25"/>
      <c r="DA225" s="25"/>
      <c r="DB225" s="25"/>
      <c r="DC225" s="25"/>
      <c r="DD225" s="25"/>
      <c r="DE225" s="25"/>
      <c r="DF225" s="25"/>
      <c r="DG225" s="25"/>
      <c r="DH225" s="25"/>
      <c r="DI225" s="25"/>
    </row>
    <row r="226" spans="1:113" ht="15.75" x14ac:dyDescent="0.2">
      <c r="A226" s="84"/>
      <c r="B226" s="84"/>
      <c r="C226" s="84"/>
      <c r="D226" s="84"/>
      <c r="E226" s="84"/>
      <c r="F226" s="84"/>
      <c r="G226" s="84"/>
      <c r="H226" s="84"/>
      <c r="I226" s="84"/>
      <c r="J226" s="84"/>
      <c r="K226" s="84"/>
      <c r="L226" s="84"/>
      <c r="M226" s="84"/>
      <c r="N226" s="84"/>
      <c r="O226" s="84"/>
      <c r="P226" s="84"/>
      <c r="Q226" s="84"/>
      <c r="R226" s="84"/>
      <c r="S226" s="84"/>
      <c r="T226" s="84"/>
      <c r="U226" s="84"/>
      <c r="V226" s="84"/>
      <c r="W226" s="84"/>
      <c r="X226" s="84"/>
      <c r="Y226" s="84"/>
      <c r="Z226" s="84"/>
      <c r="AA226" s="84"/>
      <c r="AB226" s="84"/>
      <c r="AC226" s="84"/>
      <c r="AD226" s="84"/>
      <c r="AE226" s="84"/>
      <c r="AF226" s="84"/>
      <c r="AG226" s="84"/>
      <c r="AH226" s="84"/>
      <c r="AI226" s="84"/>
      <c r="AJ226" s="84"/>
      <c r="AK226" s="84"/>
      <c r="AL226" s="84"/>
      <c r="AM226" s="84"/>
      <c r="AN226" s="84"/>
      <c r="AO226" s="84"/>
      <c r="AP226" s="84"/>
      <c r="AQ226" s="84"/>
      <c r="AR226" s="84"/>
      <c r="AS226" s="84"/>
      <c r="AT226" s="84"/>
      <c r="AU226" s="84"/>
      <c r="AV226" s="84"/>
      <c r="AW226" s="84"/>
      <c r="AX226" s="84"/>
      <c r="AY226" s="25"/>
      <c r="AZ226" s="25"/>
      <c r="BA226" s="25"/>
      <c r="BB226" s="25"/>
      <c r="BC226" s="25"/>
      <c r="BD226" s="25"/>
      <c r="BE226" s="25"/>
      <c r="BF226" s="25"/>
      <c r="BG226" s="25"/>
      <c r="BH226" s="25"/>
      <c r="BI226" s="25"/>
      <c r="BJ226" s="25"/>
      <c r="BK226" s="25"/>
      <c r="BL226" s="25"/>
      <c r="BM226" s="25"/>
      <c r="BN226" s="25"/>
      <c r="BO226" s="25"/>
      <c r="BP226" s="25"/>
      <c r="BQ226" s="25"/>
      <c r="BR226" s="25"/>
      <c r="BS226" s="25"/>
      <c r="BT226" s="25"/>
      <c r="BU226" s="25"/>
      <c r="BV226" s="25"/>
      <c r="BW226" s="25"/>
      <c r="BX226" s="25"/>
      <c r="BY226" s="25"/>
      <c r="BZ226" s="25"/>
      <c r="CA226" s="25"/>
      <c r="CB226" s="25"/>
      <c r="CC226" s="25"/>
      <c r="CD226" s="25"/>
      <c r="CE226" s="25"/>
      <c r="CF226" s="25"/>
      <c r="CG226" s="25"/>
      <c r="CH226" s="25"/>
      <c r="CI226" s="25"/>
      <c r="CJ226" s="25"/>
      <c r="CK226" s="25"/>
      <c r="CL226" s="25"/>
      <c r="CM226" s="25"/>
      <c r="CN226" s="25"/>
      <c r="CO226" s="25"/>
      <c r="CP226" s="25"/>
      <c r="CQ226" s="25"/>
      <c r="CR226" s="25"/>
      <c r="CS226" s="25"/>
      <c r="CT226" s="25"/>
      <c r="CU226" s="25"/>
      <c r="CV226" s="25"/>
      <c r="CW226" s="25"/>
      <c r="CX226" s="25"/>
      <c r="CY226" s="25"/>
      <c r="CZ226" s="25"/>
      <c r="DA226" s="25"/>
      <c r="DB226" s="25"/>
      <c r="DC226" s="25"/>
      <c r="DD226" s="25"/>
      <c r="DE226" s="25"/>
      <c r="DF226" s="25"/>
      <c r="DG226" s="25"/>
      <c r="DH226" s="25"/>
      <c r="DI226" s="25"/>
    </row>
    <row r="227" spans="1:113" ht="15.75" x14ac:dyDescent="0.2">
      <c r="A227" s="84"/>
      <c r="B227" s="84"/>
      <c r="C227" s="84"/>
      <c r="D227" s="84"/>
      <c r="E227" s="84"/>
      <c r="F227" s="84"/>
      <c r="G227" s="84"/>
      <c r="H227" s="84"/>
      <c r="I227" s="84"/>
      <c r="J227" s="84"/>
      <c r="K227" s="84"/>
      <c r="L227" s="84"/>
      <c r="M227" s="84"/>
      <c r="N227" s="84"/>
      <c r="O227" s="84"/>
      <c r="P227" s="84"/>
      <c r="Q227" s="84"/>
      <c r="R227" s="84"/>
      <c r="S227" s="84"/>
      <c r="T227" s="84"/>
      <c r="U227" s="84"/>
      <c r="V227" s="84"/>
      <c r="W227" s="84"/>
      <c r="X227" s="84"/>
      <c r="Y227" s="84"/>
      <c r="Z227" s="84"/>
      <c r="AA227" s="84"/>
      <c r="AB227" s="84"/>
      <c r="AC227" s="84"/>
      <c r="AD227" s="84"/>
      <c r="AE227" s="84"/>
      <c r="AF227" s="84"/>
      <c r="AG227" s="84"/>
      <c r="AH227" s="84"/>
      <c r="AI227" s="84"/>
      <c r="AJ227" s="84"/>
      <c r="AK227" s="84"/>
      <c r="AL227" s="84"/>
      <c r="AM227" s="84"/>
      <c r="AN227" s="84"/>
      <c r="AO227" s="84"/>
      <c r="AP227" s="84"/>
      <c r="AQ227" s="84"/>
      <c r="AR227" s="84"/>
      <c r="AS227" s="84"/>
      <c r="AT227" s="84"/>
      <c r="AU227" s="84"/>
      <c r="AV227" s="84"/>
      <c r="AW227" s="84"/>
      <c r="AX227" s="84"/>
      <c r="AY227" s="25"/>
      <c r="AZ227" s="25"/>
      <c r="BA227" s="25"/>
      <c r="BB227" s="25"/>
      <c r="BC227" s="25"/>
      <c r="BD227" s="25"/>
      <c r="BE227" s="25"/>
      <c r="BF227" s="25"/>
      <c r="BG227" s="25"/>
      <c r="BH227" s="25"/>
      <c r="BI227" s="25"/>
      <c r="BJ227" s="25"/>
      <c r="BK227" s="25"/>
      <c r="BL227" s="25"/>
      <c r="BM227" s="25"/>
      <c r="BN227" s="25"/>
      <c r="BO227" s="25"/>
      <c r="BP227" s="25"/>
      <c r="BQ227" s="25"/>
      <c r="BR227" s="25"/>
      <c r="BS227" s="25"/>
      <c r="BT227" s="25"/>
      <c r="BU227" s="25"/>
      <c r="BV227" s="25"/>
      <c r="BW227" s="25"/>
      <c r="BX227" s="25"/>
      <c r="BY227" s="25"/>
      <c r="BZ227" s="25"/>
      <c r="CA227" s="25"/>
      <c r="CB227" s="25"/>
      <c r="CC227" s="25"/>
      <c r="CD227" s="25"/>
      <c r="CE227" s="25"/>
      <c r="CF227" s="25"/>
      <c r="CG227" s="25"/>
      <c r="CH227" s="25"/>
      <c r="CI227" s="25"/>
      <c r="CJ227" s="25"/>
      <c r="CK227" s="25"/>
      <c r="CL227" s="25"/>
      <c r="CM227" s="25"/>
      <c r="CN227" s="25"/>
      <c r="CO227" s="25"/>
      <c r="CP227" s="25"/>
      <c r="CQ227" s="25"/>
      <c r="CR227" s="25"/>
      <c r="CS227" s="25"/>
      <c r="CT227" s="25"/>
      <c r="CU227" s="25"/>
      <c r="CV227" s="25"/>
      <c r="CW227" s="25"/>
      <c r="CX227" s="25"/>
      <c r="CY227" s="25"/>
      <c r="CZ227" s="25"/>
      <c r="DA227" s="25"/>
      <c r="DB227" s="25"/>
      <c r="DC227" s="25"/>
      <c r="DD227" s="25"/>
      <c r="DE227" s="25"/>
      <c r="DF227" s="25"/>
      <c r="DG227" s="25"/>
      <c r="DH227" s="25"/>
      <c r="DI227" s="25"/>
    </row>
    <row r="228" spans="1:113" ht="15.75" x14ac:dyDescent="0.2">
      <c r="A228" s="84"/>
      <c r="B228" s="84"/>
      <c r="C228" s="84"/>
      <c r="D228" s="84"/>
      <c r="E228" s="84"/>
      <c r="F228" s="84"/>
      <c r="G228" s="84"/>
      <c r="H228" s="84"/>
      <c r="I228" s="84"/>
      <c r="J228" s="84"/>
      <c r="K228" s="84"/>
      <c r="L228" s="84"/>
      <c r="M228" s="84"/>
      <c r="N228" s="84"/>
      <c r="O228" s="84"/>
      <c r="P228" s="84"/>
      <c r="Q228" s="84"/>
      <c r="R228" s="84"/>
      <c r="S228" s="84"/>
      <c r="T228" s="84"/>
      <c r="U228" s="84"/>
      <c r="V228" s="84"/>
      <c r="W228" s="84"/>
      <c r="X228" s="84"/>
      <c r="Y228" s="84"/>
      <c r="Z228" s="84"/>
      <c r="AA228" s="84"/>
      <c r="AB228" s="84"/>
      <c r="AC228" s="84"/>
      <c r="AD228" s="84"/>
      <c r="AE228" s="84"/>
      <c r="AF228" s="84"/>
      <c r="AG228" s="84"/>
      <c r="AH228" s="84"/>
      <c r="AI228" s="84"/>
      <c r="AJ228" s="84"/>
      <c r="AK228" s="84"/>
      <c r="AL228" s="84"/>
      <c r="AM228" s="84"/>
      <c r="AN228" s="84"/>
      <c r="AO228" s="84"/>
      <c r="AP228" s="84"/>
      <c r="AQ228" s="84"/>
      <c r="AR228" s="84"/>
      <c r="AS228" s="84"/>
      <c r="AT228" s="84"/>
      <c r="AU228" s="84"/>
      <c r="AV228" s="84"/>
      <c r="AW228" s="84"/>
      <c r="AX228" s="84"/>
      <c r="AY228" s="25"/>
      <c r="AZ228" s="25"/>
      <c r="BA228" s="25"/>
      <c r="BB228" s="25"/>
      <c r="BC228" s="25"/>
      <c r="BD228" s="25"/>
      <c r="BE228" s="25"/>
      <c r="BF228" s="25"/>
      <c r="BG228" s="25"/>
      <c r="BH228" s="25"/>
      <c r="BI228" s="25"/>
      <c r="BJ228" s="25"/>
      <c r="BK228" s="25"/>
      <c r="BL228" s="25"/>
      <c r="BM228" s="25"/>
      <c r="BN228" s="25"/>
      <c r="BO228" s="25"/>
      <c r="BP228" s="25"/>
      <c r="BQ228" s="25"/>
      <c r="BR228" s="25"/>
      <c r="BS228" s="25"/>
      <c r="BT228" s="25"/>
      <c r="BU228" s="25"/>
      <c r="BV228" s="25"/>
      <c r="BW228" s="25"/>
      <c r="BX228" s="25"/>
      <c r="BY228" s="25"/>
      <c r="BZ228" s="25"/>
      <c r="CA228" s="25"/>
      <c r="CB228" s="25"/>
      <c r="CC228" s="25"/>
      <c r="CD228" s="25"/>
      <c r="CE228" s="25"/>
      <c r="CF228" s="25"/>
      <c r="CG228" s="25"/>
      <c r="CH228" s="25"/>
      <c r="CI228" s="25"/>
      <c r="CJ228" s="25"/>
      <c r="CK228" s="25"/>
      <c r="CL228" s="25"/>
      <c r="CM228" s="25"/>
      <c r="CN228" s="25"/>
      <c r="CO228" s="25"/>
      <c r="CP228" s="25"/>
      <c r="CQ228" s="25"/>
      <c r="CR228" s="25"/>
      <c r="CS228" s="25"/>
      <c r="CT228" s="25"/>
      <c r="CU228" s="25"/>
      <c r="CV228" s="25"/>
      <c r="CW228" s="25"/>
      <c r="CX228" s="25"/>
      <c r="CY228" s="25"/>
      <c r="CZ228" s="25"/>
      <c r="DA228" s="25"/>
      <c r="DB228" s="25"/>
      <c r="DC228" s="25"/>
      <c r="DD228" s="25"/>
      <c r="DE228" s="25"/>
      <c r="DF228" s="25"/>
      <c r="DG228" s="25"/>
      <c r="DH228" s="25"/>
      <c r="DI228" s="25"/>
    </row>
    <row r="229" spans="1:113" ht="15.75" x14ac:dyDescent="0.2">
      <c r="A229" s="84"/>
      <c r="B229" s="84"/>
      <c r="C229" s="84"/>
      <c r="D229" s="84"/>
      <c r="E229" s="84"/>
      <c r="F229" s="84"/>
      <c r="G229" s="84"/>
      <c r="H229" s="84"/>
      <c r="I229" s="84"/>
      <c r="J229" s="84"/>
      <c r="K229" s="84"/>
      <c r="L229" s="84"/>
      <c r="M229" s="84"/>
      <c r="N229" s="84"/>
      <c r="O229" s="84"/>
      <c r="P229" s="84"/>
      <c r="Q229" s="84"/>
      <c r="R229" s="84"/>
      <c r="S229" s="84"/>
      <c r="T229" s="84"/>
      <c r="U229" s="84"/>
      <c r="V229" s="84"/>
      <c r="W229" s="84"/>
      <c r="X229" s="84"/>
      <c r="Y229" s="84"/>
      <c r="Z229" s="84"/>
      <c r="AA229" s="84"/>
      <c r="AB229" s="84"/>
      <c r="AC229" s="84"/>
      <c r="AD229" s="84"/>
      <c r="AE229" s="84"/>
      <c r="AF229" s="84"/>
      <c r="AG229" s="84"/>
      <c r="AH229" s="84"/>
      <c r="AI229" s="84"/>
      <c r="AJ229" s="84"/>
      <c r="AK229" s="84"/>
      <c r="AL229" s="84"/>
      <c r="AM229" s="84"/>
      <c r="AN229" s="84"/>
      <c r="AO229" s="84"/>
      <c r="AP229" s="84"/>
      <c r="AQ229" s="84"/>
      <c r="AR229" s="84"/>
      <c r="AS229" s="84"/>
      <c r="AT229" s="84"/>
      <c r="AU229" s="84"/>
      <c r="AV229" s="84"/>
      <c r="AW229" s="84"/>
      <c r="AX229" s="84"/>
      <c r="AY229" s="25"/>
      <c r="AZ229" s="25"/>
      <c r="BA229" s="25"/>
      <c r="BB229" s="25"/>
      <c r="BC229" s="25"/>
      <c r="BD229" s="25"/>
      <c r="BE229" s="25"/>
      <c r="BF229" s="25"/>
      <c r="BG229" s="25"/>
      <c r="BH229" s="25"/>
      <c r="BI229" s="25"/>
      <c r="BJ229" s="25"/>
      <c r="BK229" s="25"/>
      <c r="BL229" s="25"/>
      <c r="BM229" s="25"/>
      <c r="BN229" s="25"/>
      <c r="BO229" s="25"/>
      <c r="BP229" s="25"/>
      <c r="BQ229" s="25"/>
      <c r="BR229" s="25"/>
      <c r="BS229" s="25"/>
      <c r="BT229" s="25"/>
      <c r="BU229" s="25"/>
      <c r="BV229" s="25"/>
      <c r="BW229" s="25"/>
      <c r="BX229" s="25"/>
      <c r="BY229" s="25"/>
      <c r="BZ229" s="25"/>
      <c r="CA229" s="25"/>
      <c r="CB229" s="25"/>
      <c r="CC229" s="25"/>
      <c r="CD229" s="25"/>
      <c r="CE229" s="25"/>
      <c r="CF229" s="25"/>
      <c r="CG229" s="25"/>
      <c r="CH229" s="25"/>
      <c r="CI229" s="25"/>
      <c r="CJ229" s="25"/>
      <c r="CK229" s="25"/>
      <c r="CL229" s="25"/>
      <c r="CM229" s="25"/>
      <c r="CN229" s="25"/>
      <c r="CO229" s="25"/>
      <c r="CP229" s="25"/>
      <c r="CQ229" s="25"/>
      <c r="CR229" s="25"/>
      <c r="CS229" s="25"/>
      <c r="CT229" s="25"/>
      <c r="CU229" s="25"/>
      <c r="CV229" s="25"/>
      <c r="CW229" s="25"/>
      <c r="CX229" s="25"/>
      <c r="CY229" s="25"/>
      <c r="CZ229" s="25"/>
      <c r="DA229" s="25"/>
      <c r="DB229" s="25"/>
      <c r="DC229" s="25"/>
      <c r="DD229" s="25"/>
      <c r="DE229" s="25"/>
      <c r="DF229" s="25"/>
      <c r="DG229" s="25"/>
      <c r="DH229" s="25"/>
      <c r="DI229" s="25"/>
    </row>
    <row r="230" spans="1:113" ht="15.75" x14ac:dyDescent="0.2">
      <c r="A230" s="84"/>
      <c r="B230" s="84"/>
      <c r="C230" s="84"/>
      <c r="D230" s="84"/>
      <c r="E230" s="84"/>
      <c r="F230" s="84"/>
      <c r="G230" s="84"/>
      <c r="H230" s="84"/>
      <c r="I230" s="84"/>
      <c r="J230" s="84"/>
      <c r="K230" s="84"/>
      <c r="L230" s="84"/>
      <c r="M230" s="84"/>
      <c r="N230" s="84"/>
      <c r="O230" s="84"/>
      <c r="P230" s="84"/>
      <c r="Q230" s="84"/>
      <c r="R230" s="84"/>
      <c r="S230" s="84"/>
      <c r="T230" s="84"/>
      <c r="U230" s="84"/>
      <c r="V230" s="84"/>
      <c r="W230" s="84"/>
      <c r="X230" s="84"/>
      <c r="Y230" s="84"/>
      <c r="Z230" s="84"/>
      <c r="AA230" s="84"/>
      <c r="AB230" s="84"/>
      <c r="AC230" s="84"/>
      <c r="AD230" s="84"/>
      <c r="AE230" s="84"/>
      <c r="AF230" s="84"/>
      <c r="AG230" s="84"/>
      <c r="AH230" s="84"/>
      <c r="AI230" s="84"/>
      <c r="AJ230" s="84"/>
      <c r="AK230" s="84"/>
      <c r="AL230" s="84"/>
      <c r="AM230" s="84"/>
      <c r="AN230" s="84"/>
      <c r="AO230" s="84"/>
      <c r="AP230" s="84"/>
      <c r="AQ230" s="84"/>
      <c r="AR230" s="84"/>
      <c r="AS230" s="84"/>
      <c r="AT230" s="84"/>
      <c r="AU230" s="84"/>
      <c r="AV230" s="84"/>
      <c r="AW230" s="84"/>
      <c r="AX230" s="84"/>
      <c r="AY230" s="25"/>
      <c r="AZ230" s="25"/>
      <c r="BA230" s="25"/>
      <c r="BB230" s="25"/>
      <c r="BC230" s="25"/>
      <c r="BD230" s="25"/>
      <c r="BE230" s="25"/>
      <c r="BF230" s="25"/>
      <c r="BG230" s="25"/>
      <c r="BH230" s="25"/>
      <c r="BI230" s="25"/>
      <c r="BJ230" s="25"/>
      <c r="BK230" s="25"/>
      <c r="BL230" s="25"/>
      <c r="BM230" s="25"/>
      <c r="BN230" s="25"/>
      <c r="BO230" s="25"/>
      <c r="BP230" s="25"/>
      <c r="BQ230" s="25"/>
      <c r="BR230" s="25"/>
      <c r="BS230" s="25"/>
      <c r="BT230" s="25"/>
      <c r="BU230" s="25"/>
      <c r="BV230" s="25"/>
      <c r="BW230" s="25"/>
      <c r="BX230" s="25"/>
      <c r="BY230" s="25"/>
      <c r="BZ230" s="25"/>
      <c r="CA230" s="25"/>
      <c r="CB230" s="25"/>
      <c r="CC230" s="25"/>
      <c r="CD230" s="25"/>
      <c r="CE230" s="25"/>
      <c r="CF230" s="25"/>
      <c r="CG230" s="25"/>
      <c r="CH230" s="25"/>
      <c r="CI230" s="25"/>
      <c r="CJ230" s="25"/>
      <c r="CK230" s="25"/>
      <c r="CL230" s="25"/>
      <c r="CM230" s="25"/>
      <c r="CN230" s="25"/>
      <c r="CO230" s="25"/>
      <c r="CP230" s="25"/>
      <c r="CQ230" s="25"/>
      <c r="CR230" s="25"/>
      <c r="CS230" s="25"/>
      <c r="CT230" s="25"/>
      <c r="CU230" s="25"/>
      <c r="CV230" s="25"/>
      <c r="CW230" s="25"/>
      <c r="CX230" s="25"/>
      <c r="CY230" s="25"/>
      <c r="CZ230" s="25"/>
      <c r="DA230" s="25"/>
      <c r="DB230" s="25"/>
      <c r="DC230" s="25"/>
      <c r="DD230" s="25"/>
      <c r="DE230" s="25"/>
      <c r="DF230" s="25"/>
      <c r="DG230" s="25"/>
      <c r="DH230" s="25"/>
      <c r="DI230" s="25"/>
    </row>
    <row r="231" spans="1:113" ht="15.75" x14ac:dyDescent="0.2">
      <c r="A231" s="84"/>
      <c r="B231" s="84"/>
      <c r="C231" s="84"/>
      <c r="D231" s="84"/>
      <c r="E231" s="84"/>
      <c r="F231" s="84"/>
      <c r="G231" s="84"/>
      <c r="H231" s="84"/>
      <c r="I231" s="84"/>
      <c r="J231" s="84"/>
      <c r="K231" s="84"/>
      <c r="L231" s="84"/>
      <c r="M231" s="84"/>
      <c r="N231" s="84"/>
      <c r="O231" s="84"/>
      <c r="P231" s="84"/>
      <c r="Q231" s="84"/>
      <c r="R231" s="84"/>
      <c r="S231" s="84"/>
      <c r="T231" s="84"/>
      <c r="U231" s="84"/>
      <c r="V231" s="84"/>
      <c r="W231" s="84"/>
      <c r="X231" s="84"/>
      <c r="Y231" s="84"/>
      <c r="Z231" s="84"/>
      <c r="AA231" s="84"/>
      <c r="AB231" s="84"/>
      <c r="AC231" s="84"/>
      <c r="AD231" s="84"/>
      <c r="AE231" s="84"/>
      <c r="AF231" s="84"/>
      <c r="AG231" s="84"/>
      <c r="AH231" s="84"/>
      <c r="AI231" s="84"/>
      <c r="AJ231" s="84"/>
      <c r="AK231" s="84"/>
      <c r="AL231" s="84"/>
      <c r="AM231" s="84"/>
      <c r="AN231" s="84"/>
      <c r="AO231" s="84"/>
      <c r="AP231" s="84"/>
      <c r="AQ231" s="84"/>
      <c r="AR231" s="84"/>
      <c r="AS231" s="84"/>
      <c r="AT231" s="84"/>
      <c r="AU231" s="84"/>
      <c r="AV231" s="84"/>
      <c r="AW231" s="84"/>
      <c r="AX231" s="84"/>
      <c r="AY231" s="25"/>
      <c r="AZ231" s="25"/>
      <c r="BA231" s="25"/>
      <c r="BB231" s="25"/>
      <c r="BC231" s="25"/>
      <c r="BD231" s="25"/>
      <c r="BE231" s="25"/>
      <c r="BF231" s="25"/>
      <c r="BG231" s="25"/>
      <c r="BH231" s="25"/>
      <c r="BI231" s="25"/>
      <c r="BJ231" s="25"/>
      <c r="BK231" s="25"/>
      <c r="BL231" s="25"/>
      <c r="BM231" s="25"/>
      <c r="BN231" s="25"/>
      <c r="BO231" s="25"/>
      <c r="BP231" s="25"/>
      <c r="BQ231" s="25"/>
      <c r="BR231" s="25"/>
      <c r="BS231" s="25"/>
      <c r="BT231" s="25"/>
      <c r="BU231" s="25"/>
      <c r="BV231" s="25"/>
      <c r="BW231" s="25"/>
      <c r="BX231" s="25"/>
      <c r="BY231" s="25"/>
      <c r="BZ231" s="25"/>
      <c r="CA231" s="25"/>
      <c r="CB231" s="25"/>
      <c r="CC231" s="25"/>
      <c r="CD231" s="25"/>
      <c r="CE231" s="25"/>
      <c r="CF231" s="25"/>
      <c r="CG231" s="25"/>
      <c r="CH231" s="25"/>
      <c r="CI231" s="25"/>
      <c r="CJ231" s="25"/>
      <c r="CK231" s="25"/>
      <c r="CL231" s="25"/>
      <c r="CM231" s="25"/>
      <c r="CN231" s="25"/>
      <c r="CO231" s="25"/>
      <c r="CP231" s="25"/>
      <c r="CQ231" s="25"/>
      <c r="CR231" s="25"/>
      <c r="CS231" s="25"/>
      <c r="CT231" s="25"/>
      <c r="CU231" s="25"/>
      <c r="CV231" s="25"/>
      <c r="CW231" s="25"/>
      <c r="CX231" s="25"/>
      <c r="CY231" s="25"/>
      <c r="CZ231" s="25"/>
      <c r="DA231" s="25"/>
      <c r="DB231" s="25"/>
      <c r="DC231" s="25"/>
      <c r="DD231" s="25"/>
      <c r="DE231" s="25"/>
      <c r="DF231" s="25"/>
      <c r="DG231" s="25"/>
      <c r="DH231" s="25"/>
      <c r="DI231" s="25"/>
    </row>
    <row r="232" spans="1:113" ht="15.75" x14ac:dyDescent="0.2">
      <c r="A232" s="84"/>
      <c r="B232" s="84"/>
      <c r="C232" s="84"/>
      <c r="D232" s="84"/>
      <c r="E232" s="84"/>
      <c r="F232" s="84"/>
      <c r="G232" s="84"/>
      <c r="H232" s="84"/>
      <c r="I232" s="84"/>
      <c r="J232" s="84"/>
      <c r="K232" s="84"/>
      <c r="L232" s="84"/>
      <c r="M232" s="84"/>
      <c r="N232" s="84"/>
      <c r="O232" s="84"/>
      <c r="P232" s="84"/>
      <c r="Q232" s="84"/>
      <c r="R232" s="84"/>
      <c r="S232" s="84"/>
      <c r="T232" s="84"/>
      <c r="U232" s="84"/>
      <c r="V232" s="84"/>
      <c r="W232" s="84"/>
      <c r="X232" s="84"/>
      <c r="Y232" s="84"/>
      <c r="Z232" s="84"/>
      <c r="AA232" s="84"/>
      <c r="AB232" s="84"/>
      <c r="AC232" s="84"/>
      <c r="AD232" s="84"/>
      <c r="AE232" s="84"/>
      <c r="AF232" s="84"/>
      <c r="AG232" s="84"/>
      <c r="AH232" s="84"/>
      <c r="AI232" s="84"/>
      <c r="AJ232" s="84"/>
      <c r="AK232" s="84"/>
      <c r="AL232" s="84"/>
      <c r="AM232" s="84"/>
      <c r="AN232" s="84"/>
      <c r="AO232" s="84"/>
      <c r="AP232" s="84"/>
      <c r="AQ232" s="84"/>
      <c r="AR232" s="84"/>
      <c r="AS232" s="84"/>
      <c r="AT232" s="84"/>
      <c r="AU232" s="84"/>
      <c r="AV232" s="84"/>
      <c r="AW232" s="84"/>
      <c r="AX232" s="84"/>
      <c r="AY232" s="25"/>
      <c r="AZ232" s="25"/>
      <c r="BA232" s="25"/>
      <c r="BB232" s="25"/>
      <c r="BC232" s="25"/>
      <c r="BD232" s="25"/>
      <c r="BE232" s="25"/>
      <c r="BF232" s="25"/>
      <c r="BG232" s="25"/>
      <c r="BH232" s="25"/>
      <c r="BI232" s="25"/>
      <c r="BJ232" s="25"/>
      <c r="BK232" s="25"/>
      <c r="BL232" s="25"/>
      <c r="BM232" s="25"/>
      <c r="BN232" s="25"/>
      <c r="BO232" s="25"/>
      <c r="BP232" s="25"/>
      <c r="BQ232" s="25"/>
      <c r="BR232" s="25"/>
      <c r="BS232" s="25"/>
      <c r="BT232" s="25"/>
      <c r="BU232" s="25"/>
      <c r="BV232" s="25"/>
      <c r="BW232" s="25"/>
      <c r="BX232" s="25"/>
      <c r="BY232" s="25"/>
      <c r="BZ232" s="25"/>
      <c r="CA232" s="25"/>
      <c r="CB232" s="25"/>
      <c r="CC232" s="25"/>
      <c r="CD232" s="25"/>
      <c r="CE232" s="25"/>
      <c r="CF232" s="25"/>
      <c r="CG232" s="25"/>
      <c r="CH232" s="25"/>
      <c r="CI232" s="25"/>
      <c r="CJ232" s="25"/>
      <c r="CK232" s="25"/>
      <c r="CL232" s="25"/>
      <c r="CM232" s="25"/>
      <c r="CN232" s="25"/>
      <c r="CO232" s="25"/>
      <c r="CP232" s="25"/>
      <c r="CQ232" s="25"/>
      <c r="CR232" s="25"/>
      <c r="CS232" s="25"/>
      <c r="CT232" s="25"/>
      <c r="CU232" s="25"/>
      <c r="CV232" s="25"/>
      <c r="CW232" s="25"/>
      <c r="CX232" s="25"/>
      <c r="CY232" s="25"/>
      <c r="CZ232" s="25"/>
      <c r="DA232" s="25"/>
      <c r="DB232" s="25"/>
      <c r="DC232" s="25"/>
      <c r="DD232" s="25"/>
      <c r="DE232" s="25"/>
      <c r="DF232" s="25"/>
      <c r="DG232" s="25"/>
      <c r="DH232" s="25"/>
      <c r="DI232" s="25"/>
    </row>
    <row r="233" spans="1:113" ht="15.75" x14ac:dyDescent="0.2">
      <c r="A233" s="84"/>
      <c r="B233" s="84"/>
      <c r="C233" s="84"/>
      <c r="D233" s="84"/>
      <c r="E233" s="84"/>
      <c r="F233" s="84"/>
      <c r="G233" s="84"/>
      <c r="H233" s="84"/>
      <c r="I233" s="84"/>
      <c r="J233" s="84"/>
      <c r="K233" s="84"/>
      <c r="L233" s="84"/>
      <c r="M233" s="84"/>
      <c r="N233" s="84"/>
      <c r="O233" s="84"/>
      <c r="P233" s="84"/>
      <c r="Q233" s="84"/>
      <c r="R233" s="84"/>
      <c r="S233" s="84"/>
      <c r="T233" s="84"/>
      <c r="U233" s="84"/>
      <c r="V233" s="84"/>
      <c r="W233" s="84"/>
      <c r="X233" s="84"/>
      <c r="Y233" s="84"/>
      <c r="Z233" s="84"/>
      <c r="AA233" s="84"/>
      <c r="AB233" s="84"/>
      <c r="AC233" s="84"/>
      <c r="AD233" s="84"/>
      <c r="AE233" s="84"/>
      <c r="AF233" s="84"/>
      <c r="AG233" s="84"/>
      <c r="AH233" s="84"/>
      <c r="AI233" s="84"/>
      <c r="AJ233" s="84"/>
      <c r="AK233" s="84"/>
      <c r="AL233" s="84"/>
      <c r="AM233" s="84"/>
      <c r="AN233" s="84"/>
      <c r="AO233" s="84"/>
      <c r="AP233" s="84"/>
      <c r="AQ233" s="84"/>
      <c r="AR233" s="84"/>
      <c r="AS233" s="84"/>
      <c r="AT233" s="84"/>
      <c r="AU233" s="84"/>
      <c r="AV233" s="84"/>
      <c r="AW233" s="84"/>
      <c r="AX233" s="84"/>
      <c r="AY233" s="25"/>
      <c r="AZ233" s="25"/>
      <c r="BA233" s="25"/>
      <c r="BB233" s="25"/>
      <c r="BC233" s="25"/>
      <c r="BD233" s="25"/>
      <c r="BE233" s="25"/>
      <c r="BF233" s="25"/>
      <c r="BG233" s="25"/>
      <c r="BH233" s="25"/>
      <c r="BI233" s="25"/>
      <c r="BJ233" s="25"/>
      <c r="BK233" s="25"/>
      <c r="BL233" s="25"/>
      <c r="BM233" s="25"/>
      <c r="BN233" s="25"/>
      <c r="BO233" s="25"/>
      <c r="BP233" s="25"/>
      <c r="BQ233" s="25"/>
      <c r="BR233" s="25"/>
      <c r="BS233" s="25"/>
      <c r="BT233" s="25"/>
      <c r="BU233" s="25"/>
      <c r="BV233" s="25"/>
      <c r="BW233" s="25"/>
      <c r="BX233" s="25"/>
      <c r="BY233" s="25"/>
      <c r="BZ233" s="25"/>
      <c r="CA233" s="25"/>
      <c r="CB233" s="25"/>
      <c r="CC233" s="25"/>
      <c r="CD233" s="25"/>
      <c r="CE233" s="25"/>
      <c r="CF233" s="25"/>
      <c r="CG233" s="25"/>
      <c r="CH233" s="25"/>
      <c r="CI233" s="25"/>
      <c r="CJ233" s="25"/>
      <c r="CK233" s="25"/>
      <c r="CL233" s="25"/>
      <c r="CM233" s="25"/>
      <c r="CN233" s="25"/>
      <c r="CO233" s="25"/>
      <c r="CP233" s="25"/>
      <c r="CQ233" s="25"/>
      <c r="CR233" s="25"/>
      <c r="CS233" s="25"/>
      <c r="CT233" s="25"/>
      <c r="CU233" s="25"/>
      <c r="CV233" s="25"/>
      <c r="CW233" s="25"/>
      <c r="CX233" s="25"/>
      <c r="CY233" s="25"/>
      <c r="CZ233" s="25"/>
      <c r="DA233" s="25"/>
      <c r="DB233" s="25"/>
      <c r="DC233" s="25"/>
      <c r="DD233" s="25"/>
      <c r="DE233" s="25"/>
      <c r="DF233" s="25"/>
      <c r="DG233" s="25"/>
      <c r="DH233" s="25"/>
      <c r="DI233" s="25"/>
    </row>
    <row r="234" spans="1:113" ht="15.75" x14ac:dyDescent="0.2">
      <c r="A234" s="84"/>
      <c r="B234" s="84"/>
      <c r="C234" s="84"/>
      <c r="D234" s="84"/>
      <c r="E234" s="84"/>
      <c r="F234" s="84"/>
      <c r="G234" s="84"/>
      <c r="H234" s="84"/>
      <c r="I234" s="84"/>
      <c r="J234" s="84"/>
      <c r="K234" s="84"/>
      <c r="L234" s="84"/>
      <c r="M234" s="84"/>
      <c r="N234" s="84"/>
      <c r="O234" s="84"/>
      <c r="P234" s="84"/>
      <c r="Q234" s="84"/>
      <c r="R234" s="84"/>
      <c r="S234" s="84"/>
      <c r="T234" s="84"/>
      <c r="U234" s="84"/>
      <c r="V234" s="84"/>
      <c r="W234" s="84"/>
      <c r="X234" s="84"/>
      <c r="Y234" s="84"/>
      <c r="Z234" s="84"/>
      <c r="AA234" s="84"/>
      <c r="AB234" s="84"/>
      <c r="AC234" s="84"/>
      <c r="AD234" s="84"/>
      <c r="AE234" s="84"/>
      <c r="AF234" s="84"/>
      <c r="AG234" s="84"/>
      <c r="AH234" s="84"/>
      <c r="AI234" s="84"/>
      <c r="AJ234" s="84"/>
      <c r="AK234" s="84"/>
      <c r="AL234" s="84"/>
      <c r="AM234" s="84"/>
      <c r="AN234" s="84"/>
      <c r="AO234" s="84"/>
      <c r="AP234" s="84"/>
      <c r="AQ234" s="84"/>
      <c r="AR234" s="84"/>
      <c r="AS234" s="84"/>
      <c r="AT234" s="84"/>
      <c r="AU234" s="84"/>
      <c r="AV234" s="84"/>
      <c r="AW234" s="84"/>
      <c r="AX234" s="84"/>
      <c r="AY234" s="25"/>
      <c r="AZ234" s="25"/>
      <c r="BA234" s="25"/>
      <c r="BB234" s="25"/>
      <c r="BC234" s="25"/>
      <c r="BD234" s="25"/>
      <c r="BE234" s="25"/>
      <c r="BF234" s="25"/>
      <c r="BG234" s="25"/>
      <c r="BH234" s="25"/>
      <c r="BI234" s="25"/>
      <c r="BJ234" s="25"/>
      <c r="BK234" s="25"/>
      <c r="BL234" s="25"/>
      <c r="BM234" s="25"/>
      <c r="BN234" s="25"/>
      <c r="BO234" s="25"/>
      <c r="BP234" s="25"/>
      <c r="BQ234" s="25"/>
      <c r="BR234" s="25"/>
      <c r="BS234" s="25"/>
      <c r="BT234" s="25"/>
      <c r="BU234" s="25"/>
      <c r="BV234" s="25"/>
      <c r="BW234" s="25"/>
      <c r="BX234" s="25"/>
      <c r="BY234" s="25"/>
      <c r="BZ234" s="25"/>
      <c r="CA234" s="25"/>
      <c r="CB234" s="25"/>
      <c r="CC234" s="25"/>
      <c r="CD234" s="25"/>
      <c r="CE234" s="25"/>
      <c r="CF234" s="25"/>
      <c r="CG234" s="25"/>
      <c r="CH234" s="25"/>
      <c r="CI234" s="25"/>
      <c r="CJ234" s="25"/>
      <c r="CK234" s="25"/>
      <c r="CL234" s="25"/>
      <c r="CM234" s="25"/>
      <c r="CN234" s="25"/>
      <c r="CO234" s="25"/>
      <c r="CP234" s="25"/>
      <c r="CQ234" s="25"/>
      <c r="CR234" s="25"/>
      <c r="CS234" s="25"/>
      <c r="CT234" s="25"/>
      <c r="CU234" s="25"/>
      <c r="CV234" s="25"/>
      <c r="CW234" s="25"/>
      <c r="CX234" s="25"/>
      <c r="CY234" s="25"/>
      <c r="CZ234" s="25"/>
      <c r="DA234" s="25"/>
      <c r="DB234" s="25"/>
      <c r="DC234" s="25"/>
      <c r="DD234" s="25"/>
      <c r="DE234" s="25"/>
      <c r="DF234" s="25"/>
      <c r="DG234" s="25"/>
      <c r="DH234" s="25"/>
      <c r="DI234" s="25"/>
    </row>
    <row r="235" spans="1:113" ht="15.75" x14ac:dyDescent="0.2">
      <c r="A235" s="84"/>
      <c r="B235" s="84"/>
      <c r="C235" s="84"/>
      <c r="D235" s="84"/>
      <c r="E235" s="84"/>
      <c r="F235" s="84"/>
      <c r="G235" s="84"/>
      <c r="H235" s="84"/>
      <c r="I235" s="84"/>
      <c r="J235" s="84"/>
      <c r="K235" s="84"/>
      <c r="L235" s="84"/>
      <c r="M235" s="84"/>
      <c r="N235" s="84"/>
      <c r="O235" s="84"/>
      <c r="P235" s="84"/>
      <c r="Q235" s="84"/>
      <c r="R235" s="84"/>
      <c r="S235" s="84"/>
      <c r="T235" s="84"/>
      <c r="U235" s="84"/>
      <c r="V235" s="84"/>
      <c r="W235" s="84"/>
      <c r="X235" s="84"/>
      <c r="Y235" s="84"/>
      <c r="Z235" s="84"/>
      <c r="AA235" s="84"/>
      <c r="AB235" s="84"/>
      <c r="AC235" s="84"/>
      <c r="AD235" s="84"/>
      <c r="AE235" s="84"/>
      <c r="AF235" s="84"/>
      <c r="AG235" s="84"/>
      <c r="AH235" s="84"/>
      <c r="AI235" s="84"/>
      <c r="AJ235" s="84"/>
      <c r="AK235" s="84"/>
      <c r="AL235" s="84"/>
      <c r="AM235" s="84"/>
      <c r="AN235" s="84"/>
      <c r="AO235" s="84"/>
      <c r="AP235" s="84"/>
      <c r="AQ235" s="84"/>
      <c r="AR235" s="84"/>
      <c r="AS235" s="84"/>
      <c r="AT235" s="84"/>
      <c r="AU235" s="84"/>
      <c r="AV235" s="84"/>
      <c r="AW235" s="84"/>
      <c r="AX235" s="84"/>
      <c r="AY235" s="25"/>
      <c r="AZ235" s="25"/>
      <c r="BA235" s="25"/>
      <c r="BB235" s="25"/>
      <c r="BC235" s="25"/>
      <c r="BD235" s="25"/>
      <c r="BE235" s="25"/>
      <c r="BF235" s="25"/>
      <c r="BG235" s="25"/>
      <c r="BH235" s="25"/>
      <c r="BI235" s="25"/>
      <c r="BJ235" s="25"/>
      <c r="BK235" s="25"/>
      <c r="BL235" s="25"/>
      <c r="BM235" s="25"/>
      <c r="BN235" s="25"/>
      <c r="BO235" s="25"/>
      <c r="BP235" s="25"/>
      <c r="BQ235" s="25"/>
      <c r="BR235" s="25"/>
      <c r="BS235" s="25"/>
      <c r="BT235" s="25"/>
      <c r="BU235" s="25"/>
      <c r="BV235" s="25"/>
      <c r="BW235" s="25"/>
      <c r="BX235" s="25"/>
      <c r="BY235" s="25"/>
      <c r="BZ235" s="25"/>
      <c r="CA235" s="25"/>
      <c r="CB235" s="25"/>
      <c r="CC235" s="25"/>
      <c r="CD235" s="25"/>
      <c r="CE235" s="25"/>
      <c r="CF235" s="25"/>
      <c r="CG235" s="25"/>
      <c r="CH235" s="25"/>
      <c r="CI235" s="25"/>
      <c r="CJ235" s="25"/>
      <c r="CK235" s="25"/>
      <c r="CL235" s="25"/>
      <c r="CM235" s="25"/>
      <c r="CN235" s="25"/>
      <c r="CO235" s="25"/>
      <c r="CP235" s="25"/>
      <c r="CQ235" s="25"/>
      <c r="CR235" s="25"/>
      <c r="CS235" s="25"/>
      <c r="CT235" s="25"/>
      <c r="CU235" s="25"/>
      <c r="CV235" s="25"/>
      <c r="CW235" s="25"/>
      <c r="CX235" s="25"/>
      <c r="CY235" s="25"/>
      <c r="CZ235" s="25"/>
      <c r="DA235" s="25"/>
      <c r="DB235" s="25"/>
      <c r="DC235" s="25"/>
      <c r="DD235" s="25"/>
      <c r="DE235" s="25"/>
      <c r="DF235" s="25"/>
      <c r="DG235" s="25"/>
      <c r="DH235" s="25"/>
      <c r="DI235" s="25"/>
    </row>
    <row r="236" spans="1:113" ht="15.75" x14ac:dyDescent="0.2">
      <c r="A236" s="84"/>
      <c r="B236" s="84"/>
      <c r="C236" s="84"/>
      <c r="D236" s="84"/>
      <c r="E236" s="84"/>
      <c r="F236" s="84"/>
      <c r="G236" s="84"/>
      <c r="H236" s="84"/>
      <c r="I236" s="84"/>
      <c r="J236" s="84"/>
      <c r="K236" s="84"/>
      <c r="L236" s="84"/>
      <c r="M236" s="84"/>
      <c r="N236" s="84"/>
      <c r="O236" s="84"/>
      <c r="P236" s="84"/>
      <c r="Q236" s="84"/>
      <c r="R236" s="84"/>
      <c r="S236" s="84"/>
      <c r="T236" s="84"/>
      <c r="U236" s="84"/>
      <c r="V236" s="84"/>
      <c r="W236" s="84"/>
      <c r="X236" s="84"/>
      <c r="Y236" s="84"/>
      <c r="Z236" s="84"/>
      <c r="AA236" s="84"/>
      <c r="AB236" s="84"/>
      <c r="AC236" s="84"/>
      <c r="AD236" s="84"/>
      <c r="AE236" s="84"/>
      <c r="AF236" s="84"/>
      <c r="AG236" s="84"/>
      <c r="AH236" s="84"/>
      <c r="AI236" s="84"/>
      <c r="AJ236" s="84"/>
      <c r="AK236" s="84"/>
      <c r="AL236" s="84"/>
      <c r="AM236" s="84"/>
      <c r="AN236" s="84"/>
      <c r="AO236" s="84"/>
      <c r="AP236" s="84"/>
      <c r="AQ236" s="84"/>
      <c r="AR236" s="84"/>
      <c r="AS236" s="84"/>
      <c r="AT236" s="84"/>
      <c r="AU236" s="84"/>
      <c r="AV236" s="84"/>
      <c r="AW236" s="84"/>
      <c r="AX236" s="84"/>
      <c r="AY236" s="25"/>
      <c r="AZ236" s="25"/>
      <c r="BA236" s="25"/>
      <c r="BB236" s="25"/>
      <c r="BC236" s="25"/>
      <c r="BD236" s="25"/>
      <c r="BE236" s="25"/>
      <c r="BF236" s="25"/>
      <c r="BG236" s="25"/>
      <c r="BH236" s="25"/>
      <c r="BI236" s="25"/>
      <c r="BJ236" s="25"/>
      <c r="BK236" s="25"/>
      <c r="BL236" s="25"/>
      <c r="BM236" s="25"/>
      <c r="BN236" s="25"/>
      <c r="BO236" s="25"/>
      <c r="BP236" s="25"/>
      <c r="BQ236" s="25"/>
      <c r="BR236" s="25"/>
      <c r="BS236" s="25"/>
      <c r="BT236" s="25"/>
      <c r="BU236" s="25"/>
      <c r="BV236" s="25"/>
      <c r="BW236" s="25"/>
      <c r="BX236" s="25"/>
      <c r="BY236" s="25"/>
      <c r="BZ236" s="25"/>
      <c r="CA236" s="25"/>
      <c r="CB236" s="25"/>
      <c r="CC236" s="25"/>
      <c r="CD236" s="25"/>
      <c r="CE236" s="25"/>
      <c r="CF236" s="25"/>
      <c r="CG236" s="25"/>
      <c r="CH236" s="25"/>
      <c r="CI236" s="25"/>
      <c r="CJ236" s="25"/>
      <c r="CK236" s="25"/>
      <c r="CL236" s="25"/>
      <c r="CM236" s="25"/>
      <c r="CN236" s="25"/>
      <c r="CO236" s="25"/>
      <c r="CP236" s="25"/>
      <c r="CQ236" s="25"/>
      <c r="CR236" s="25"/>
      <c r="CS236" s="25"/>
      <c r="CT236" s="25"/>
      <c r="CU236" s="25"/>
      <c r="CV236" s="25"/>
      <c r="CW236" s="25"/>
      <c r="CX236" s="25"/>
      <c r="CY236" s="25"/>
      <c r="CZ236" s="25"/>
      <c r="DA236" s="25"/>
      <c r="DB236" s="25"/>
      <c r="DC236" s="25"/>
      <c r="DD236" s="25"/>
      <c r="DE236" s="25"/>
      <c r="DF236" s="25"/>
      <c r="DG236" s="25"/>
      <c r="DH236" s="25"/>
      <c r="DI236" s="25"/>
    </row>
    <row r="237" spans="1:113" ht="15.75" x14ac:dyDescent="0.2">
      <c r="A237" s="84"/>
      <c r="B237" s="84"/>
      <c r="C237" s="84"/>
      <c r="D237" s="84"/>
      <c r="E237" s="84"/>
      <c r="F237" s="84"/>
      <c r="G237" s="84"/>
      <c r="H237" s="84"/>
      <c r="I237" s="84"/>
      <c r="J237" s="84"/>
      <c r="K237" s="84"/>
      <c r="L237" s="84"/>
      <c r="M237" s="84"/>
      <c r="N237" s="84"/>
      <c r="O237" s="84"/>
      <c r="P237" s="84"/>
      <c r="Q237" s="84"/>
      <c r="R237" s="84"/>
      <c r="S237" s="84"/>
      <c r="T237" s="84"/>
      <c r="U237" s="84"/>
      <c r="V237" s="84"/>
      <c r="W237" s="84"/>
      <c r="X237" s="84"/>
      <c r="Y237" s="84"/>
      <c r="Z237" s="84"/>
      <c r="AA237" s="84"/>
      <c r="AB237" s="84"/>
      <c r="AC237" s="84"/>
      <c r="AD237" s="84"/>
      <c r="AE237" s="84"/>
      <c r="AF237" s="84"/>
      <c r="AG237" s="84"/>
      <c r="AH237" s="84"/>
      <c r="AI237" s="84"/>
      <c r="AJ237" s="84"/>
      <c r="AK237" s="84"/>
      <c r="AL237" s="84"/>
      <c r="AM237" s="84"/>
      <c r="AN237" s="84"/>
      <c r="AO237" s="84"/>
      <c r="AP237" s="84"/>
      <c r="AQ237" s="84"/>
      <c r="AR237" s="84"/>
      <c r="AS237" s="84"/>
      <c r="AT237" s="84"/>
      <c r="AU237" s="84"/>
      <c r="AV237" s="84"/>
      <c r="AW237" s="84"/>
      <c r="AX237" s="84"/>
      <c r="AY237" s="25"/>
      <c r="AZ237" s="25"/>
      <c r="BA237" s="25"/>
      <c r="BB237" s="25"/>
      <c r="BC237" s="25"/>
      <c r="BD237" s="25"/>
      <c r="BE237" s="25"/>
      <c r="BF237" s="25"/>
      <c r="BG237" s="25"/>
      <c r="BH237" s="25"/>
      <c r="BI237" s="25"/>
      <c r="BJ237" s="25"/>
      <c r="BK237" s="25"/>
      <c r="BL237" s="25"/>
      <c r="BM237" s="25"/>
      <c r="BN237" s="25"/>
      <c r="BO237" s="25"/>
      <c r="BP237" s="25"/>
      <c r="BQ237" s="25"/>
      <c r="BR237" s="25"/>
      <c r="BS237" s="25"/>
      <c r="BT237" s="25"/>
      <c r="BU237" s="25"/>
      <c r="BV237" s="25"/>
      <c r="BW237" s="25"/>
      <c r="BX237" s="25"/>
      <c r="BY237" s="25"/>
      <c r="BZ237" s="25"/>
      <c r="CA237" s="25"/>
      <c r="CB237" s="25"/>
      <c r="CC237" s="25"/>
      <c r="CD237" s="25"/>
      <c r="CE237" s="25"/>
      <c r="CF237" s="25"/>
      <c r="CG237" s="25"/>
      <c r="CH237" s="25"/>
      <c r="CI237" s="25"/>
      <c r="CJ237" s="25"/>
      <c r="CK237" s="25"/>
      <c r="CL237" s="25"/>
      <c r="CM237" s="25"/>
      <c r="CN237" s="25"/>
      <c r="CO237" s="25"/>
      <c r="CP237" s="25"/>
      <c r="CQ237" s="25"/>
      <c r="CR237" s="25"/>
      <c r="CS237" s="25"/>
      <c r="CT237" s="25"/>
      <c r="CU237" s="25"/>
      <c r="CV237" s="25"/>
      <c r="CW237" s="25"/>
      <c r="CX237" s="25"/>
      <c r="CY237" s="25"/>
      <c r="CZ237" s="25"/>
      <c r="DA237" s="25"/>
      <c r="DB237" s="25"/>
      <c r="DC237" s="25"/>
      <c r="DD237" s="25"/>
      <c r="DE237" s="25"/>
      <c r="DF237" s="25"/>
      <c r="DG237" s="25"/>
      <c r="DH237" s="25"/>
      <c r="DI237" s="25"/>
    </row>
    <row r="238" spans="1:113" ht="15.75" x14ac:dyDescent="0.2">
      <c r="A238" s="84"/>
      <c r="B238" s="84"/>
      <c r="C238" s="84"/>
      <c r="D238" s="84"/>
      <c r="E238" s="84"/>
      <c r="F238" s="84"/>
      <c r="G238" s="84"/>
      <c r="H238" s="84"/>
      <c r="I238" s="84"/>
      <c r="J238" s="84"/>
      <c r="K238" s="84"/>
      <c r="L238" s="84"/>
      <c r="M238" s="84"/>
      <c r="N238" s="84"/>
      <c r="O238" s="84"/>
      <c r="P238" s="84"/>
      <c r="Q238" s="84"/>
      <c r="R238" s="84"/>
      <c r="S238" s="84"/>
      <c r="T238" s="84"/>
      <c r="U238" s="84"/>
      <c r="V238" s="84"/>
      <c r="W238" s="84"/>
      <c r="X238" s="84"/>
      <c r="Y238" s="84"/>
      <c r="Z238" s="84"/>
      <c r="AA238" s="84"/>
      <c r="AB238" s="84"/>
      <c r="AC238" s="84"/>
      <c r="AD238" s="84"/>
      <c r="AE238" s="84"/>
      <c r="AF238" s="84"/>
      <c r="AG238" s="84"/>
      <c r="AH238" s="84"/>
      <c r="AI238" s="84"/>
      <c r="AJ238" s="84"/>
      <c r="AK238" s="84"/>
      <c r="AL238" s="84"/>
      <c r="AM238" s="84"/>
      <c r="AN238" s="84"/>
      <c r="AO238" s="84"/>
      <c r="AP238" s="84"/>
      <c r="AQ238" s="84"/>
      <c r="AR238" s="84"/>
      <c r="AS238" s="84"/>
      <c r="AT238" s="84"/>
      <c r="AU238" s="84"/>
      <c r="AV238" s="84"/>
      <c r="AW238" s="84"/>
      <c r="AX238" s="84"/>
      <c r="AY238" s="25"/>
      <c r="AZ238" s="25"/>
      <c r="BA238" s="25"/>
      <c r="BB238" s="25"/>
      <c r="BC238" s="25"/>
      <c r="BD238" s="25"/>
      <c r="BE238" s="25"/>
      <c r="BF238" s="25"/>
      <c r="BG238" s="25"/>
      <c r="BH238" s="25"/>
      <c r="BI238" s="25"/>
      <c r="BJ238" s="25"/>
      <c r="BK238" s="25"/>
      <c r="BL238" s="25"/>
      <c r="BM238" s="25"/>
      <c r="BN238" s="25"/>
      <c r="BO238" s="25"/>
      <c r="BP238" s="25"/>
      <c r="BQ238" s="25"/>
      <c r="BR238" s="25"/>
      <c r="BS238" s="25"/>
      <c r="BT238" s="25"/>
      <c r="BU238" s="25"/>
      <c r="BV238" s="25"/>
      <c r="BW238" s="25"/>
      <c r="BX238" s="25"/>
      <c r="BY238" s="25"/>
      <c r="BZ238" s="25"/>
      <c r="CA238" s="25"/>
      <c r="CB238" s="25"/>
      <c r="CC238" s="25"/>
      <c r="CD238" s="25"/>
      <c r="CE238" s="25"/>
      <c r="CF238" s="25"/>
      <c r="CG238" s="25"/>
      <c r="CH238" s="25"/>
      <c r="CI238" s="25"/>
      <c r="CJ238" s="25"/>
      <c r="CK238" s="25"/>
      <c r="CL238" s="25"/>
      <c r="CM238" s="25"/>
      <c r="CN238" s="25"/>
      <c r="CO238" s="25"/>
      <c r="CP238" s="25"/>
      <c r="CQ238" s="25"/>
      <c r="CR238" s="25"/>
      <c r="CS238" s="25"/>
      <c r="CT238" s="25"/>
      <c r="CU238" s="25"/>
      <c r="CV238" s="25"/>
      <c r="CW238" s="25"/>
      <c r="CX238" s="25"/>
      <c r="CY238" s="25"/>
      <c r="CZ238" s="25"/>
      <c r="DA238" s="25"/>
      <c r="DB238" s="25"/>
      <c r="DC238" s="25"/>
      <c r="DD238" s="25"/>
      <c r="DE238" s="25"/>
      <c r="DF238" s="25"/>
      <c r="DG238" s="25"/>
      <c r="DH238" s="25"/>
      <c r="DI238" s="25"/>
    </row>
    <row r="239" spans="1:113" ht="15.75" x14ac:dyDescent="0.2">
      <c r="A239" s="84"/>
      <c r="B239" s="84"/>
      <c r="C239" s="84"/>
      <c r="D239" s="84"/>
      <c r="E239" s="84"/>
      <c r="F239" s="84"/>
      <c r="G239" s="84"/>
      <c r="H239" s="84"/>
      <c r="I239" s="84"/>
      <c r="J239" s="84"/>
      <c r="K239" s="84"/>
      <c r="L239" s="84"/>
      <c r="M239" s="84"/>
      <c r="N239" s="84"/>
      <c r="O239" s="84"/>
      <c r="P239" s="84"/>
      <c r="Q239" s="84"/>
      <c r="R239" s="84"/>
      <c r="S239" s="84"/>
      <c r="T239" s="84"/>
      <c r="U239" s="84"/>
      <c r="V239" s="84"/>
      <c r="W239" s="84"/>
      <c r="X239" s="84"/>
      <c r="Y239" s="84"/>
      <c r="Z239" s="84"/>
      <c r="AA239" s="84"/>
      <c r="AB239" s="84"/>
      <c r="AC239" s="84"/>
      <c r="AD239" s="84"/>
      <c r="AE239" s="84"/>
      <c r="AF239" s="84"/>
      <c r="AG239" s="84"/>
      <c r="AH239" s="84"/>
      <c r="AI239" s="84"/>
      <c r="AJ239" s="84"/>
      <c r="AK239" s="84"/>
      <c r="AL239" s="84"/>
      <c r="AM239" s="84"/>
      <c r="AN239" s="84"/>
      <c r="AO239" s="84"/>
      <c r="AP239" s="84"/>
      <c r="AQ239" s="84"/>
      <c r="AR239" s="84"/>
      <c r="AS239" s="84"/>
      <c r="AT239" s="84"/>
      <c r="AU239" s="84"/>
      <c r="AV239" s="84"/>
      <c r="AW239" s="84"/>
      <c r="AX239" s="84"/>
      <c r="AY239" s="25"/>
      <c r="AZ239" s="25"/>
      <c r="BA239" s="25"/>
      <c r="BB239" s="25"/>
      <c r="BC239" s="25"/>
      <c r="BD239" s="25"/>
      <c r="BE239" s="25"/>
      <c r="BF239" s="25"/>
      <c r="BG239" s="25"/>
      <c r="BH239" s="25"/>
      <c r="BI239" s="25"/>
      <c r="BJ239" s="25"/>
      <c r="BK239" s="25"/>
      <c r="BL239" s="25"/>
      <c r="BM239" s="25"/>
      <c r="BN239" s="25"/>
      <c r="BO239" s="25"/>
      <c r="BP239" s="25"/>
      <c r="BQ239" s="25"/>
      <c r="BR239" s="25"/>
      <c r="BS239" s="25"/>
      <c r="BT239" s="25"/>
      <c r="BU239" s="25"/>
      <c r="BV239" s="25"/>
      <c r="BW239" s="25"/>
      <c r="BX239" s="25"/>
      <c r="BY239" s="25"/>
      <c r="BZ239" s="25"/>
      <c r="CA239" s="25"/>
      <c r="CB239" s="25"/>
      <c r="CC239" s="25"/>
      <c r="CD239" s="25"/>
      <c r="CE239" s="25"/>
      <c r="CF239" s="25"/>
      <c r="CG239" s="25"/>
      <c r="CH239" s="25"/>
      <c r="CI239" s="25"/>
      <c r="CJ239" s="25"/>
      <c r="CK239" s="25"/>
      <c r="CL239" s="25"/>
      <c r="CM239" s="25"/>
      <c r="CN239" s="25"/>
      <c r="CO239" s="25"/>
      <c r="CP239" s="25"/>
      <c r="CQ239" s="25"/>
      <c r="CR239" s="25"/>
      <c r="CS239" s="25"/>
      <c r="CT239" s="25"/>
      <c r="CU239" s="25"/>
      <c r="CV239" s="25"/>
      <c r="CW239" s="25"/>
      <c r="CX239" s="25"/>
      <c r="CY239" s="25"/>
      <c r="CZ239" s="25"/>
      <c r="DA239" s="25"/>
      <c r="DB239" s="25"/>
      <c r="DC239" s="25"/>
      <c r="DD239" s="25"/>
      <c r="DE239" s="25"/>
      <c r="DF239" s="25"/>
      <c r="DG239" s="25"/>
      <c r="DH239" s="25"/>
      <c r="DI239" s="25"/>
    </row>
    <row r="240" spans="1:113" ht="15.75" x14ac:dyDescent="0.2">
      <c r="A240" s="84"/>
      <c r="B240" s="84"/>
      <c r="C240" s="84"/>
      <c r="D240" s="84"/>
      <c r="E240" s="84"/>
      <c r="F240" s="84"/>
      <c r="G240" s="84"/>
      <c r="H240" s="84"/>
      <c r="I240" s="84"/>
      <c r="J240" s="84"/>
      <c r="K240" s="84"/>
      <c r="L240" s="84"/>
      <c r="M240" s="84"/>
      <c r="N240" s="84"/>
      <c r="O240" s="84"/>
      <c r="P240" s="84"/>
      <c r="Q240" s="84"/>
      <c r="R240" s="84"/>
      <c r="S240" s="84"/>
      <c r="T240" s="84"/>
      <c r="U240" s="84"/>
      <c r="V240" s="84"/>
      <c r="W240" s="84"/>
      <c r="X240" s="84"/>
      <c r="Y240" s="84"/>
      <c r="Z240" s="84"/>
      <c r="AA240" s="84"/>
      <c r="AB240" s="84"/>
      <c r="AC240" s="84"/>
      <c r="AD240" s="84"/>
      <c r="AE240" s="84"/>
      <c r="AF240" s="84"/>
      <c r="AG240" s="84"/>
      <c r="AH240" s="84"/>
      <c r="AI240" s="84"/>
      <c r="AJ240" s="84"/>
      <c r="AK240" s="84"/>
      <c r="AL240" s="84"/>
      <c r="AM240" s="84"/>
      <c r="AN240" s="84"/>
      <c r="AO240" s="84"/>
      <c r="AP240" s="84"/>
      <c r="AQ240" s="84"/>
      <c r="AR240" s="84"/>
      <c r="AS240" s="84"/>
      <c r="AT240" s="84"/>
      <c r="AU240" s="84"/>
      <c r="AV240" s="84"/>
      <c r="AW240" s="84"/>
      <c r="AX240" s="84"/>
      <c r="AY240" s="25"/>
      <c r="AZ240" s="25"/>
      <c r="BA240" s="25"/>
      <c r="BB240" s="25"/>
      <c r="BC240" s="25"/>
      <c r="BD240" s="25"/>
      <c r="BE240" s="25"/>
      <c r="BF240" s="25"/>
      <c r="BG240" s="25"/>
      <c r="BH240" s="25"/>
      <c r="BI240" s="25"/>
      <c r="BJ240" s="25"/>
      <c r="BK240" s="25"/>
      <c r="BL240" s="25"/>
      <c r="BM240" s="25"/>
      <c r="BN240" s="25"/>
      <c r="BO240" s="25"/>
      <c r="BP240" s="25"/>
      <c r="BQ240" s="25"/>
      <c r="BR240" s="25"/>
      <c r="BS240" s="25"/>
      <c r="BT240" s="25"/>
      <c r="BU240" s="25"/>
      <c r="BV240" s="25"/>
      <c r="BW240" s="25"/>
      <c r="BX240" s="25"/>
      <c r="BY240" s="25"/>
      <c r="BZ240" s="25"/>
      <c r="CA240" s="25"/>
      <c r="CB240" s="25"/>
      <c r="CC240" s="25"/>
      <c r="CD240" s="25"/>
      <c r="CE240" s="25"/>
      <c r="CF240" s="25"/>
      <c r="CG240" s="25"/>
      <c r="CH240" s="25"/>
      <c r="CI240" s="25"/>
      <c r="CJ240" s="25"/>
      <c r="CK240" s="25"/>
      <c r="CL240" s="25"/>
      <c r="CM240" s="25"/>
      <c r="CN240" s="25"/>
      <c r="CO240" s="25"/>
      <c r="CP240" s="25"/>
      <c r="CQ240" s="25"/>
      <c r="CR240" s="25"/>
      <c r="CS240" s="25"/>
      <c r="CT240" s="25"/>
      <c r="CU240" s="25"/>
      <c r="CV240" s="25"/>
      <c r="CW240" s="25"/>
      <c r="CX240" s="25"/>
      <c r="CY240" s="25"/>
      <c r="CZ240" s="25"/>
      <c r="DA240" s="25"/>
      <c r="DB240" s="25"/>
      <c r="DC240" s="25"/>
      <c r="DD240" s="25"/>
      <c r="DE240" s="25"/>
      <c r="DF240" s="25"/>
      <c r="DG240" s="25"/>
      <c r="DH240" s="25"/>
      <c r="DI240" s="25"/>
    </row>
    <row r="241" spans="1:113" ht="15.75" x14ac:dyDescent="0.2">
      <c r="A241" s="84"/>
      <c r="B241" s="84"/>
      <c r="C241" s="84"/>
      <c r="D241" s="84"/>
      <c r="E241" s="84"/>
      <c r="F241" s="84"/>
      <c r="G241" s="84"/>
      <c r="H241" s="84"/>
      <c r="I241" s="84"/>
      <c r="J241" s="84"/>
      <c r="K241" s="84"/>
      <c r="L241" s="84"/>
      <c r="M241" s="84"/>
      <c r="N241" s="84"/>
      <c r="O241" s="84"/>
      <c r="P241" s="84"/>
      <c r="Q241" s="84"/>
      <c r="R241" s="84"/>
      <c r="S241" s="84"/>
      <c r="T241" s="84"/>
      <c r="U241" s="84"/>
      <c r="V241" s="84"/>
      <c r="W241" s="84"/>
      <c r="X241" s="84"/>
      <c r="Y241" s="84"/>
      <c r="Z241" s="84"/>
      <c r="AA241" s="84"/>
      <c r="AB241" s="84"/>
      <c r="AC241" s="84"/>
      <c r="AD241" s="84"/>
      <c r="AE241" s="84"/>
      <c r="AF241" s="84"/>
      <c r="AG241" s="84"/>
      <c r="AH241" s="84"/>
      <c r="AI241" s="84"/>
      <c r="AJ241" s="84"/>
      <c r="AK241" s="84"/>
      <c r="AL241" s="84"/>
      <c r="AM241" s="84"/>
      <c r="AN241" s="84"/>
      <c r="AO241" s="84"/>
      <c r="AP241" s="84"/>
      <c r="AQ241" s="84"/>
      <c r="AR241" s="84"/>
      <c r="AS241" s="84"/>
      <c r="AT241" s="84"/>
      <c r="AU241" s="84"/>
      <c r="AV241" s="84"/>
      <c r="AW241" s="84"/>
      <c r="AX241" s="84"/>
      <c r="AY241" s="25"/>
      <c r="AZ241" s="25"/>
      <c r="BA241" s="25"/>
      <c r="BB241" s="25"/>
      <c r="BC241" s="25"/>
      <c r="BD241" s="25"/>
      <c r="BE241" s="25"/>
      <c r="BF241" s="25"/>
      <c r="BG241" s="25"/>
      <c r="BH241" s="25"/>
      <c r="BI241" s="25"/>
      <c r="BJ241" s="25"/>
      <c r="BK241" s="25"/>
      <c r="BL241" s="25"/>
      <c r="BM241" s="25"/>
      <c r="BN241" s="25"/>
      <c r="BO241" s="25"/>
      <c r="BP241" s="25"/>
      <c r="BQ241" s="25"/>
      <c r="BR241" s="25"/>
      <c r="BS241" s="25"/>
      <c r="BT241" s="25"/>
      <c r="BU241" s="25"/>
      <c r="BV241" s="25"/>
      <c r="BW241" s="25"/>
      <c r="BX241" s="25"/>
      <c r="BY241" s="25"/>
      <c r="BZ241" s="25"/>
      <c r="CA241" s="25"/>
      <c r="CB241" s="25"/>
      <c r="CC241" s="25"/>
      <c r="CD241" s="25"/>
      <c r="CE241" s="25"/>
      <c r="CF241" s="25"/>
      <c r="CG241" s="25"/>
      <c r="CH241" s="25"/>
      <c r="CI241" s="25"/>
      <c r="CJ241" s="25"/>
      <c r="CK241" s="25"/>
      <c r="CL241" s="25"/>
      <c r="CM241" s="25"/>
      <c r="CN241" s="25"/>
      <c r="CO241" s="25"/>
      <c r="CP241" s="25"/>
      <c r="CQ241" s="25"/>
      <c r="CR241" s="25"/>
      <c r="CS241" s="25"/>
      <c r="CT241" s="25"/>
      <c r="CU241" s="25"/>
      <c r="CV241" s="25"/>
      <c r="CW241" s="25"/>
      <c r="CX241" s="25"/>
      <c r="CY241" s="25"/>
      <c r="CZ241" s="25"/>
      <c r="DA241" s="25"/>
      <c r="DB241" s="25"/>
      <c r="DC241" s="25"/>
      <c r="DD241" s="25"/>
      <c r="DE241" s="25"/>
      <c r="DF241" s="25"/>
      <c r="DG241" s="25"/>
      <c r="DH241" s="25"/>
      <c r="DI241" s="25"/>
    </row>
    <row r="242" spans="1:113" ht="15.75" x14ac:dyDescent="0.2">
      <c r="A242" s="84"/>
      <c r="B242" s="84"/>
      <c r="C242" s="84"/>
      <c r="D242" s="84"/>
      <c r="E242" s="84"/>
      <c r="F242" s="84"/>
      <c r="G242" s="84"/>
      <c r="H242" s="84"/>
      <c r="I242" s="84"/>
      <c r="J242" s="84"/>
      <c r="K242" s="84"/>
      <c r="L242" s="84"/>
      <c r="M242" s="84"/>
      <c r="N242" s="84"/>
      <c r="O242" s="84"/>
      <c r="P242" s="84"/>
      <c r="Q242" s="84"/>
      <c r="R242" s="84"/>
      <c r="S242" s="84"/>
      <c r="T242" s="84"/>
      <c r="U242" s="84"/>
      <c r="V242" s="84"/>
      <c r="W242" s="84"/>
      <c r="X242" s="84"/>
      <c r="Y242" s="84"/>
      <c r="Z242" s="84"/>
      <c r="AA242" s="84"/>
      <c r="AB242" s="84"/>
      <c r="AC242" s="84"/>
      <c r="AD242" s="84"/>
      <c r="AE242" s="84"/>
      <c r="AF242" s="84"/>
      <c r="AG242" s="84"/>
      <c r="AH242" s="84"/>
      <c r="AI242" s="84"/>
      <c r="AJ242" s="84"/>
      <c r="AK242" s="84"/>
      <c r="AL242" s="84"/>
      <c r="AM242" s="84"/>
      <c r="AN242" s="84"/>
      <c r="AO242" s="84"/>
      <c r="AP242" s="84"/>
      <c r="AQ242" s="84"/>
      <c r="AR242" s="84"/>
      <c r="AS242" s="84"/>
      <c r="AT242" s="84"/>
      <c r="AU242" s="84"/>
      <c r="AV242" s="84"/>
      <c r="AW242" s="84"/>
      <c r="AX242" s="84"/>
      <c r="AY242" s="25"/>
      <c r="AZ242" s="25"/>
      <c r="BA242" s="25"/>
      <c r="BB242" s="25"/>
      <c r="BC242" s="25"/>
      <c r="BD242" s="25"/>
      <c r="BE242" s="25"/>
      <c r="BF242" s="25"/>
      <c r="BG242" s="25"/>
      <c r="BH242" s="25"/>
      <c r="BI242" s="25"/>
      <c r="BJ242" s="25"/>
      <c r="BK242" s="25"/>
      <c r="BL242" s="25"/>
      <c r="BM242" s="25"/>
      <c r="BN242" s="25"/>
      <c r="BO242" s="25"/>
      <c r="BP242" s="25"/>
      <c r="BQ242" s="25"/>
      <c r="BR242" s="25"/>
      <c r="BS242" s="25"/>
      <c r="BT242" s="25"/>
      <c r="BU242" s="25"/>
      <c r="BV242" s="25"/>
      <c r="BW242" s="25"/>
      <c r="BX242" s="25"/>
      <c r="BY242" s="25"/>
      <c r="BZ242" s="25"/>
      <c r="CA242" s="25"/>
      <c r="CB242" s="25"/>
      <c r="CC242" s="25"/>
      <c r="CD242" s="25"/>
      <c r="CE242" s="25"/>
      <c r="CF242" s="25"/>
      <c r="CG242" s="25"/>
      <c r="CH242" s="25"/>
      <c r="CI242" s="25"/>
      <c r="CJ242" s="25"/>
      <c r="CK242" s="25"/>
      <c r="CL242" s="25"/>
      <c r="CM242" s="25"/>
      <c r="CN242" s="25"/>
      <c r="CO242" s="25"/>
      <c r="CP242" s="25"/>
      <c r="CQ242" s="25"/>
      <c r="CR242" s="25"/>
      <c r="CS242" s="25"/>
      <c r="CT242" s="25"/>
      <c r="CU242" s="25"/>
      <c r="CV242" s="25"/>
      <c r="CW242" s="25"/>
      <c r="CX242" s="25"/>
      <c r="CY242" s="25"/>
      <c r="CZ242" s="25"/>
      <c r="DA242" s="25"/>
      <c r="DB242" s="25"/>
      <c r="DC242" s="25"/>
      <c r="DD242" s="25"/>
      <c r="DE242" s="25"/>
      <c r="DF242" s="25"/>
      <c r="DG242" s="25"/>
      <c r="DH242" s="25"/>
      <c r="DI242" s="25"/>
    </row>
    <row r="243" spans="1:113" ht="15.75" x14ac:dyDescent="0.2">
      <c r="A243" s="84"/>
      <c r="B243" s="84"/>
      <c r="C243" s="84"/>
      <c r="D243" s="84"/>
      <c r="E243" s="84"/>
      <c r="F243" s="84"/>
      <c r="G243" s="84"/>
      <c r="H243" s="84"/>
      <c r="I243" s="84"/>
      <c r="J243" s="84"/>
      <c r="K243" s="84"/>
      <c r="L243" s="84"/>
      <c r="M243" s="84"/>
      <c r="N243" s="84"/>
      <c r="O243" s="84"/>
      <c r="P243" s="84"/>
      <c r="Q243" s="84"/>
      <c r="R243" s="84"/>
      <c r="S243" s="84"/>
      <c r="T243" s="84"/>
      <c r="U243" s="84"/>
      <c r="V243" s="84"/>
      <c r="W243" s="84"/>
      <c r="X243" s="84"/>
      <c r="Y243" s="84"/>
      <c r="Z243" s="84"/>
      <c r="AA243" s="84"/>
      <c r="AB243" s="84"/>
      <c r="AC243" s="84"/>
      <c r="AD243" s="84"/>
      <c r="AE243" s="84"/>
      <c r="AF243" s="84"/>
      <c r="AG243" s="84"/>
      <c r="AH243" s="84"/>
      <c r="AI243" s="84"/>
      <c r="AJ243" s="84"/>
      <c r="AK243" s="84"/>
      <c r="AL243" s="84"/>
      <c r="AM243" s="84"/>
      <c r="AN243" s="84"/>
      <c r="AO243" s="84"/>
      <c r="AP243" s="84"/>
      <c r="AQ243" s="84"/>
      <c r="AR243" s="84"/>
      <c r="AS243" s="84"/>
      <c r="AT243" s="84"/>
      <c r="AU243" s="84"/>
      <c r="AV243" s="84"/>
      <c r="AW243" s="84"/>
      <c r="AX243" s="84"/>
      <c r="AY243" s="25"/>
      <c r="AZ243" s="25"/>
      <c r="BA243" s="25"/>
      <c r="BB243" s="25"/>
      <c r="BC243" s="25"/>
      <c r="BD243" s="25"/>
      <c r="BE243" s="25"/>
      <c r="BF243" s="25"/>
      <c r="BG243" s="25"/>
      <c r="BH243" s="25"/>
      <c r="BI243" s="25"/>
      <c r="BJ243" s="25"/>
      <c r="BK243" s="25"/>
      <c r="BL243" s="25"/>
      <c r="BM243" s="25"/>
      <c r="BN243" s="25"/>
      <c r="BO243" s="25"/>
      <c r="BP243" s="25"/>
      <c r="BQ243" s="25"/>
      <c r="BR243" s="25"/>
      <c r="BS243" s="25"/>
      <c r="BT243" s="25"/>
      <c r="BU243" s="25"/>
      <c r="BV243" s="25"/>
      <c r="BW243" s="25"/>
      <c r="BX243" s="25"/>
      <c r="BY243" s="25"/>
      <c r="BZ243" s="25"/>
      <c r="CA243" s="25"/>
      <c r="CB243" s="25"/>
      <c r="CC243" s="25"/>
      <c r="CD243" s="25"/>
      <c r="CE243" s="25"/>
      <c r="CF243" s="25"/>
      <c r="CG243" s="25"/>
      <c r="CH243" s="25"/>
      <c r="CI243" s="25"/>
      <c r="CJ243" s="25"/>
      <c r="CK243" s="25"/>
      <c r="CL243" s="25"/>
      <c r="CM243" s="25"/>
      <c r="CN243" s="25"/>
      <c r="CO243" s="25"/>
      <c r="CP243" s="25"/>
      <c r="CQ243" s="25"/>
      <c r="CR243" s="25"/>
      <c r="CS243" s="25"/>
      <c r="CT243" s="25"/>
      <c r="CU243" s="25"/>
      <c r="CV243" s="25"/>
      <c r="CW243" s="25"/>
      <c r="CX243" s="25"/>
      <c r="CY243" s="25"/>
      <c r="CZ243" s="25"/>
      <c r="DA243" s="25"/>
      <c r="DB243" s="25"/>
      <c r="DC243" s="25"/>
      <c r="DD243" s="25"/>
      <c r="DE243" s="25"/>
      <c r="DF243" s="25"/>
      <c r="DG243" s="25"/>
      <c r="DH243" s="25"/>
      <c r="DI243" s="25"/>
    </row>
    <row r="244" spans="1:113" ht="15.75" x14ac:dyDescent="0.2">
      <c r="A244" s="84"/>
      <c r="B244" s="84"/>
      <c r="C244" s="84"/>
      <c r="D244" s="84"/>
      <c r="E244" s="84"/>
      <c r="F244" s="84"/>
      <c r="G244" s="84"/>
      <c r="H244" s="84"/>
      <c r="I244" s="84"/>
      <c r="J244" s="84"/>
      <c r="K244" s="84"/>
      <c r="L244" s="84"/>
      <c r="M244" s="84"/>
      <c r="N244" s="84"/>
      <c r="O244" s="84"/>
      <c r="P244" s="84"/>
      <c r="Q244" s="84"/>
      <c r="R244" s="84"/>
      <c r="S244" s="84"/>
      <c r="T244" s="84"/>
      <c r="U244" s="84"/>
      <c r="V244" s="84"/>
      <c r="W244" s="84"/>
      <c r="X244" s="84"/>
      <c r="Y244" s="84"/>
      <c r="Z244" s="84"/>
      <c r="AA244" s="84"/>
      <c r="AB244" s="84"/>
      <c r="AC244" s="84"/>
      <c r="AD244" s="84"/>
      <c r="AE244" s="84"/>
      <c r="AF244" s="84"/>
      <c r="AG244" s="84"/>
      <c r="AH244" s="84"/>
      <c r="AI244" s="84"/>
      <c r="AJ244" s="84"/>
      <c r="AK244" s="84"/>
      <c r="AL244" s="84"/>
      <c r="AM244" s="84"/>
      <c r="AN244" s="84"/>
      <c r="AO244" s="84"/>
      <c r="AP244" s="84"/>
      <c r="AQ244" s="84"/>
      <c r="AR244" s="84"/>
      <c r="AS244" s="84"/>
      <c r="AT244" s="84"/>
      <c r="AU244" s="84"/>
      <c r="AV244" s="84"/>
      <c r="AW244" s="84"/>
      <c r="AX244" s="84"/>
      <c r="AY244" s="25"/>
      <c r="AZ244" s="25"/>
      <c r="BA244" s="25"/>
      <c r="BB244" s="25"/>
      <c r="BC244" s="25"/>
      <c r="BD244" s="25"/>
      <c r="BE244" s="25"/>
      <c r="BF244" s="25"/>
      <c r="BG244" s="25"/>
      <c r="BH244" s="25"/>
      <c r="BI244" s="25"/>
      <c r="BJ244" s="25"/>
      <c r="BK244" s="25"/>
      <c r="BL244" s="25"/>
      <c r="BM244" s="25"/>
      <c r="BN244" s="25"/>
      <c r="BO244" s="25"/>
      <c r="BP244" s="25"/>
      <c r="BQ244" s="25"/>
      <c r="BR244" s="25"/>
      <c r="BS244" s="25"/>
      <c r="BT244" s="25"/>
      <c r="BU244" s="25"/>
      <c r="BV244" s="25"/>
      <c r="BW244" s="25"/>
      <c r="BX244" s="25"/>
      <c r="BY244" s="25"/>
      <c r="BZ244" s="25"/>
      <c r="CA244" s="25"/>
      <c r="CB244" s="25"/>
      <c r="CC244" s="25"/>
      <c r="CD244" s="25"/>
      <c r="CE244" s="25"/>
      <c r="CF244" s="25"/>
      <c r="CG244" s="25"/>
      <c r="CH244" s="25"/>
      <c r="CI244" s="25"/>
      <c r="CJ244" s="25"/>
      <c r="CK244" s="25"/>
      <c r="CL244" s="25"/>
      <c r="CM244" s="25"/>
      <c r="CN244" s="25"/>
      <c r="CO244" s="25"/>
      <c r="CP244" s="25"/>
      <c r="CQ244" s="25"/>
      <c r="CR244" s="25"/>
      <c r="CS244" s="25"/>
      <c r="CT244" s="25"/>
      <c r="CU244" s="25"/>
      <c r="CV244" s="25"/>
      <c r="CW244" s="25"/>
      <c r="CX244" s="25"/>
      <c r="CY244" s="25"/>
      <c r="CZ244" s="25"/>
      <c r="DA244" s="25"/>
      <c r="DB244" s="25"/>
      <c r="DC244" s="25"/>
      <c r="DD244" s="25"/>
      <c r="DE244" s="25"/>
      <c r="DF244" s="25"/>
      <c r="DG244" s="25"/>
      <c r="DH244" s="25"/>
      <c r="DI244" s="25"/>
    </row>
    <row r="245" spans="1:113" ht="15.75" x14ac:dyDescent="0.2">
      <c r="A245" s="84"/>
      <c r="B245" s="84"/>
      <c r="C245" s="84"/>
      <c r="D245" s="84"/>
      <c r="E245" s="84"/>
      <c r="F245" s="84"/>
      <c r="G245" s="84"/>
      <c r="H245" s="84"/>
      <c r="I245" s="84"/>
      <c r="J245" s="84"/>
      <c r="K245" s="84"/>
      <c r="L245" s="84"/>
      <c r="M245" s="84"/>
      <c r="N245" s="84"/>
      <c r="O245" s="84"/>
      <c r="P245" s="84"/>
      <c r="Q245" s="84"/>
      <c r="R245" s="84"/>
      <c r="S245" s="84"/>
      <c r="T245" s="84"/>
      <c r="U245" s="84"/>
      <c r="V245" s="84"/>
      <c r="W245" s="84"/>
      <c r="X245" s="84"/>
      <c r="Y245" s="84"/>
      <c r="Z245" s="84"/>
      <c r="AA245" s="84"/>
      <c r="AB245" s="84"/>
      <c r="AC245" s="84"/>
      <c r="AD245" s="84"/>
      <c r="AE245" s="84"/>
      <c r="AF245" s="84"/>
      <c r="AG245" s="84"/>
      <c r="AH245" s="84"/>
      <c r="AI245" s="84"/>
      <c r="AJ245" s="84"/>
      <c r="AK245" s="84"/>
      <c r="AL245" s="84"/>
      <c r="AM245" s="84"/>
      <c r="AN245" s="84"/>
      <c r="AO245" s="84"/>
      <c r="AP245" s="84"/>
      <c r="AQ245" s="84"/>
      <c r="AR245" s="84"/>
      <c r="AS245" s="84"/>
      <c r="AT245" s="84"/>
      <c r="AU245" s="84"/>
      <c r="AV245" s="84"/>
      <c r="AW245" s="84"/>
      <c r="AX245" s="84"/>
      <c r="AY245" s="25"/>
      <c r="AZ245" s="25"/>
      <c r="BA245" s="25"/>
      <c r="BB245" s="25"/>
      <c r="BC245" s="25"/>
      <c r="BD245" s="25"/>
      <c r="BE245" s="25"/>
      <c r="BF245" s="25"/>
      <c r="BG245" s="25"/>
      <c r="BH245" s="25"/>
      <c r="BI245" s="25"/>
      <c r="BJ245" s="25"/>
      <c r="BK245" s="25"/>
      <c r="BL245" s="25"/>
      <c r="BM245" s="25"/>
      <c r="BN245" s="25"/>
      <c r="BO245" s="25"/>
      <c r="BP245" s="25"/>
      <c r="BQ245" s="25"/>
      <c r="BR245" s="25"/>
      <c r="BS245" s="25"/>
      <c r="BT245" s="25"/>
      <c r="BU245" s="25"/>
      <c r="BV245" s="25"/>
      <c r="BW245" s="25"/>
      <c r="BX245" s="25"/>
      <c r="BY245" s="25"/>
      <c r="BZ245" s="25"/>
      <c r="CA245" s="25"/>
      <c r="CB245" s="25"/>
      <c r="CC245" s="25"/>
      <c r="CD245" s="25"/>
      <c r="CE245" s="25"/>
      <c r="CF245" s="25"/>
      <c r="CG245" s="25"/>
      <c r="CH245" s="25"/>
      <c r="CI245" s="25"/>
      <c r="CJ245" s="25"/>
      <c r="CK245" s="25"/>
      <c r="CL245" s="25"/>
      <c r="CM245" s="25"/>
      <c r="CN245" s="25"/>
      <c r="CO245" s="25"/>
      <c r="CP245" s="25"/>
      <c r="CQ245" s="25"/>
      <c r="CR245" s="25"/>
      <c r="CS245" s="25"/>
      <c r="CT245" s="25"/>
      <c r="CU245" s="25"/>
      <c r="CV245" s="25"/>
      <c r="CW245" s="25"/>
      <c r="CX245" s="25"/>
      <c r="CY245" s="25"/>
      <c r="CZ245" s="25"/>
      <c r="DA245" s="25"/>
      <c r="DB245" s="25"/>
      <c r="DC245" s="25"/>
      <c r="DD245" s="25"/>
      <c r="DE245" s="25"/>
      <c r="DF245" s="25"/>
      <c r="DG245" s="25"/>
      <c r="DH245" s="25"/>
      <c r="DI245" s="25"/>
    </row>
    <row r="246" spans="1:113" ht="15.75" x14ac:dyDescent="0.2">
      <c r="A246" s="84"/>
      <c r="B246" s="84"/>
      <c r="C246" s="84"/>
      <c r="D246" s="84"/>
      <c r="E246" s="84"/>
      <c r="F246" s="84"/>
      <c r="G246" s="84"/>
      <c r="H246" s="84"/>
      <c r="I246" s="84"/>
      <c r="J246" s="84"/>
      <c r="K246" s="84"/>
      <c r="L246" s="84"/>
      <c r="M246" s="84"/>
      <c r="N246" s="84"/>
      <c r="O246" s="84"/>
      <c r="P246" s="84"/>
      <c r="Q246" s="84"/>
      <c r="R246" s="84"/>
      <c r="S246" s="84"/>
      <c r="T246" s="84"/>
      <c r="U246" s="84"/>
      <c r="V246" s="84"/>
      <c r="W246" s="84"/>
      <c r="X246" s="84"/>
      <c r="Y246" s="84"/>
      <c r="Z246" s="84"/>
      <c r="AA246" s="84"/>
      <c r="AB246" s="84"/>
      <c r="AC246" s="84"/>
      <c r="AD246" s="84"/>
      <c r="AE246" s="84"/>
      <c r="AF246" s="84"/>
      <c r="AG246" s="84"/>
      <c r="AH246" s="84"/>
      <c r="AI246" s="84"/>
      <c r="AJ246" s="84"/>
      <c r="AK246" s="84"/>
      <c r="AL246" s="84"/>
      <c r="AM246" s="84"/>
      <c r="AN246" s="84"/>
      <c r="AO246" s="84"/>
      <c r="AP246" s="84"/>
      <c r="AQ246" s="84"/>
      <c r="AR246" s="84"/>
      <c r="AS246" s="84"/>
      <c r="AT246" s="84"/>
      <c r="AU246" s="84"/>
      <c r="AV246" s="84"/>
      <c r="AW246" s="84"/>
      <c r="AX246" s="84"/>
      <c r="AY246" s="25"/>
      <c r="AZ246" s="25"/>
      <c r="BA246" s="25"/>
      <c r="BB246" s="25"/>
      <c r="BC246" s="25"/>
      <c r="BD246" s="25"/>
      <c r="BE246" s="25"/>
      <c r="BF246" s="25"/>
      <c r="BG246" s="25"/>
      <c r="BH246" s="25"/>
      <c r="BI246" s="25"/>
      <c r="BJ246" s="25"/>
      <c r="BK246" s="25"/>
      <c r="BL246" s="25"/>
      <c r="BM246" s="25"/>
      <c r="BN246" s="25"/>
      <c r="BO246" s="25"/>
      <c r="BP246" s="25"/>
      <c r="BQ246" s="25"/>
      <c r="BR246" s="25"/>
      <c r="BS246" s="25"/>
      <c r="BT246" s="25"/>
      <c r="BU246" s="25"/>
      <c r="BV246" s="25"/>
      <c r="BW246" s="25"/>
      <c r="BX246" s="25"/>
      <c r="BY246" s="25"/>
      <c r="BZ246" s="25"/>
      <c r="CA246" s="25"/>
      <c r="CB246" s="25"/>
      <c r="CC246" s="25"/>
      <c r="CD246" s="25"/>
      <c r="CE246" s="25"/>
      <c r="CF246" s="25"/>
      <c r="CG246" s="25"/>
      <c r="CH246" s="25"/>
      <c r="CI246" s="25"/>
      <c r="CJ246" s="25"/>
      <c r="CK246" s="25"/>
      <c r="CL246" s="25"/>
      <c r="CM246" s="25"/>
      <c r="CN246" s="25"/>
      <c r="CO246" s="25"/>
      <c r="CP246" s="25"/>
      <c r="CQ246" s="25"/>
      <c r="CR246" s="25"/>
      <c r="CS246" s="25"/>
      <c r="CT246" s="25"/>
      <c r="CU246" s="25"/>
      <c r="CV246" s="25"/>
      <c r="CW246" s="25"/>
      <c r="CX246" s="25"/>
      <c r="CY246" s="25"/>
      <c r="CZ246" s="25"/>
      <c r="DA246" s="25"/>
      <c r="DB246" s="25"/>
      <c r="DC246" s="25"/>
      <c r="DD246" s="25"/>
      <c r="DE246" s="25"/>
      <c r="DF246" s="25"/>
      <c r="DG246" s="25"/>
      <c r="DH246" s="25"/>
      <c r="DI246" s="25"/>
    </row>
    <row r="247" spans="1:113" ht="15.75" x14ac:dyDescent="0.2">
      <c r="A247" s="84"/>
      <c r="B247" s="84"/>
      <c r="C247" s="84"/>
      <c r="D247" s="84"/>
      <c r="E247" s="84"/>
      <c r="F247" s="84"/>
      <c r="G247" s="84"/>
      <c r="H247" s="84"/>
      <c r="I247" s="84"/>
      <c r="J247" s="84"/>
      <c r="K247" s="84"/>
      <c r="L247" s="84"/>
      <c r="M247" s="84"/>
      <c r="N247" s="84"/>
      <c r="O247" s="84"/>
      <c r="P247" s="84"/>
      <c r="Q247" s="84"/>
      <c r="R247" s="84"/>
      <c r="S247" s="84"/>
      <c r="T247" s="84"/>
      <c r="U247" s="84"/>
      <c r="V247" s="84"/>
      <c r="W247" s="84"/>
      <c r="X247" s="84"/>
      <c r="Y247" s="84"/>
      <c r="Z247" s="84"/>
      <c r="AA247" s="84"/>
      <c r="AB247" s="84"/>
      <c r="AC247" s="84"/>
      <c r="AD247" s="84"/>
      <c r="AE247" s="84"/>
      <c r="AF247" s="84"/>
      <c r="AG247" s="84"/>
      <c r="AH247" s="84"/>
      <c r="AI247" s="84"/>
      <c r="AJ247" s="84"/>
      <c r="AK247" s="84"/>
      <c r="AL247" s="84"/>
      <c r="AM247" s="84"/>
      <c r="AN247" s="84"/>
      <c r="AO247" s="84"/>
      <c r="AP247" s="84"/>
      <c r="AQ247" s="84"/>
      <c r="AR247" s="84"/>
      <c r="AS247" s="84"/>
      <c r="AT247" s="84"/>
      <c r="AU247" s="84"/>
      <c r="AV247" s="84"/>
      <c r="AW247" s="84"/>
      <c r="AX247" s="84"/>
      <c r="AY247" s="25"/>
      <c r="AZ247" s="25"/>
      <c r="BA247" s="25"/>
      <c r="BB247" s="25"/>
      <c r="BC247" s="25"/>
      <c r="BD247" s="25"/>
      <c r="BE247" s="25"/>
      <c r="BF247" s="25"/>
      <c r="BG247" s="25"/>
      <c r="BH247" s="25"/>
      <c r="BI247" s="25"/>
      <c r="BJ247" s="25"/>
      <c r="BK247" s="25"/>
      <c r="BL247" s="25"/>
      <c r="BM247" s="25"/>
      <c r="BN247" s="25"/>
      <c r="BO247" s="25"/>
      <c r="BP247" s="25"/>
      <c r="BQ247" s="25"/>
      <c r="BR247" s="25"/>
      <c r="BS247" s="25"/>
      <c r="BT247" s="25"/>
      <c r="BU247" s="25"/>
      <c r="BV247" s="25"/>
      <c r="BW247" s="25"/>
      <c r="BX247" s="25"/>
      <c r="BY247" s="25"/>
      <c r="BZ247" s="25"/>
      <c r="CA247" s="25"/>
      <c r="CB247" s="25"/>
      <c r="CC247" s="25"/>
      <c r="CD247" s="25"/>
      <c r="CE247" s="25"/>
      <c r="CF247" s="25"/>
      <c r="CG247" s="25"/>
      <c r="CH247" s="25"/>
      <c r="CI247" s="25"/>
      <c r="CJ247" s="25"/>
      <c r="CK247" s="25"/>
      <c r="CL247" s="25"/>
      <c r="CM247" s="25"/>
      <c r="CN247" s="25"/>
      <c r="CO247" s="25"/>
      <c r="CP247" s="25"/>
      <c r="CQ247" s="25"/>
      <c r="CR247" s="25"/>
      <c r="CS247" s="25"/>
      <c r="CT247" s="25"/>
      <c r="CU247" s="25"/>
      <c r="CV247" s="25"/>
      <c r="CW247" s="25"/>
      <c r="CX247" s="25"/>
      <c r="CY247" s="25"/>
      <c r="CZ247" s="25"/>
      <c r="DA247" s="25"/>
      <c r="DB247" s="25"/>
      <c r="DC247" s="25"/>
      <c r="DD247" s="25"/>
      <c r="DE247" s="25"/>
      <c r="DF247" s="25"/>
      <c r="DG247" s="25"/>
      <c r="DH247" s="25"/>
      <c r="DI247" s="25"/>
    </row>
    <row r="248" spans="1:113" ht="15.75" x14ac:dyDescent="0.2">
      <c r="A248" s="84"/>
      <c r="B248" s="84"/>
      <c r="C248" s="84"/>
      <c r="D248" s="84"/>
      <c r="E248" s="84"/>
      <c r="F248" s="84"/>
      <c r="G248" s="84"/>
      <c r="H248" s="84"/>
      <c r="I248" s="84"/>
      <c r="J248" s="84"/>
      <c r="K248" s="84"/>
      <c r="L248" s="84"/>
      <c r="M248" s="84"/>
      <c r="N248" s="84"/>
      <c r="O248" s="84"/>
      <c r="P248" s="84"/>
      <c r="Q248" s="84"/>
      <c r="R248" s="84"/>
      <c r="S248" s="84"/>
      <c r="T248" s="84"/>
      <c r="U248" s="84"/>
      <c r="V248" s="84"/>
      <c r="W248" s="84"/>
      <c r="X248" s="84"/>
      <c r="Y248" s="84"/>
      <c r="Z248" s="84"/>
      <c r="AA248" s="84"/>
      <c r="AB248" s="84"/>
      <c r="AC248" s="84"/>
      <c r="AD248" s="84"/>
      <c r="AE248" s="84"/>
      <c r="AF248" s="84"/>
      <c r="AG248" s="84"/>
      <c r="AH248" s="84"/>
      <c r="AI248" s="84"/>
      <c r="AJ248" s="84"/>
      <c r="AK248" s="84"/>
      <c r="AL248" s="84"/>
      <c r="AM248" s="84"/>
      <c r="AN248" s="84"/>
      <c r="AO248" s="84"/>
      <c r="AP248" s="84"/>
      <c r="AQ248" s="84"/>
      <c r="AR248" s="84"/>
      <c r="AS248" s="84"/>
      <c r="AT248" s="84"/>
      <c r="AU248" s="84"/>
      <c r="AV248" s="84"/>
      <c r="AW248" s="84"/>
      <c r="AX248" s="84"/>
      <c r="AY248" s="25"/>
      <c r="AZ248" s="25"/>
      <c r="BA248" s="25"/>
      <c r="BB248" s="25"/>
      <c r="BC248" s="25"/>
      <c r="BD248" s="25"/>
      <c r="BE248" s="25"/>
      <c r="BF248" s="25"/>
      <c r="BG248" s="25"/>
      <c r="BH248" s="25"/>
      <c r="BI248" s="25"/>
      <c r="BJ248" s="25"/>
      <c r="BK248" s="25"/>
      <c r="BL248" s="25"/>
      <c r="BM248" s="25"/>
      <c r="BN248" s="25"/>
      <c r="BO248" s="25"/>
      <c r="BP248" s="25"/>
      <c r="BQ248" s="25"/>
      <c r="BR248" s="25"/>
      <c r="BS248" s="25"/>
      <c r="BT248" s="25"/>
      <c r="BU248" s="25"/>
      <c r="BV248" s="25"/>
      <c r="BW248" s="25"/>
      <c r="BX248" s="25"/>
      <c r="BY248" s="25"/>
      <c r="BZ248" s="25"/>
      <c r="CA248" s="25"/>
      <c r="CB248" s="25"/>
      <c r="CC248" s="25"/>
      <c r="CD248" s="25"/>
      <c r="CE248" s="25"/>
      <c r="CF248" s="25"/>
      <c r="CG248" s="25"/>
      <c r="CH248" s="25"/>
      <c r="CI248" s="25"/>
      <c r="CJ248" s="25"/>
      <c r="CK248" s="25"/>
      <c r="CL248" s="25"/>
      <c r="CM248" s="25"/>
      <c r="CN248" s="25"/>
      <c r="CO248" s="25"/>
      <c r="CP248" s="25"/>
      <c r="CQ248" s="25"/>
      <c r="CR248" s="25"/>
      <c r="CS248" s="25"/>
      <c r="CT248" s="25"/>
      <c r="CU248" s="25"/>
      <c r="CV248" s="25"/>
      <c r="CW248" s="25"/>
      <c r="CX248" s="25"/>
      <c r="CY248" s="25"/>
      <c r="CZ248" s="25"/>
      <c r="DA248" s="25"/>
      <c r="DB248" s="25"/>
      <c r="DC248" s="25"/>
      <c r="DD248" s="25"/>
      <c r="DE248" s="25"/>
      <c r="DF248" s="25"/>
      <c r="DG248" s="25"/>
      <c r="DH248" s="25"/>
      <c r="DI248" s="25"/>
    </row>
  </sheetData>
  <sheetProtection selectLockedCells="1"/>
  <mergeCells count="33">
    <mergeCell ref="A1:A3"/>
    <mergeCell ref="B1:F1"/>
    <mergeCell ref="G1:I1"/>
    <mergeCell ref="K1:N1"/>
    <mergeCell ref="O1:Q1"/>
    <mergeCell ref="B2:C2"/>
    <mergeCell ref="D2:I2"/>
    <mergeCell ref="K2:M2"/>
    <mergeCell ref="N2:Q2"/>
    <mergeCell ref="B3:D3"/>
    <mergeCell ref="E3:I3"/>
    <mergeCell ref="K3:M3"/>
    <mergeCell ref="N3:Q3"/>
    <mergeCell ref="A5:A8"/>
    <mergeCell ref="C5:E5"/>
    <mergeCell ref="F5:H5"/>
    <mergeCell ref="K5:M8"/>
    <mergeCell ref="N5:Q8"/>
    <mergeCell ref="S5:U8"/>
    <mergeCell ref="V5:W8"/>
    <mergeCell ref="C6:I6"/>
    <mergeCell ref="C7:E7"/>
    <mergeCell ref="F7:G7"/>
    <mergeCell ref="H7:I7"/>
    <mergeCell ref="C8:I8"/>
    <mergeCell ref="AN10:AO10"/>
    <mergeCell ref="AP10:AY10"/>
    <mergeCell ref="AZ10:BB10"/>
    <mergeCell ref="A10:G10"/>
    <mergeCell ref="H10:Q10"/>
    <mergeCell ref="R10:U10"/>
    <mergeCell ref="W10:AF10"/>
    <mergeCell ref="AG10:AM10"/>
  </mergeCells>
  <conditionalFormatting sqref="D12:D51">
    <cfRule type="cellIs" dxfId="28" priority="34" stopIfTrue="1" operator="equal">
      <formula>#REF!</formula>
    </cfRule>
  </conditionalFormatting>
  <conditionalFormatting sqref="V18:AF51 W12:AF17">
    <cfRule type="expression" dxfId="27" priority="25">
      <formula>$D12=""</formula>
    </cfRule>
  </conditionalFormatting>
  <conditionalFormatting sqref="V18:AF51 W12:AF17">
    <cfRule type="expression" dxfId="26" priority="24">
      <formula>$D12="NON"</formula>
    </cfRule>
  </conditionalFormatting>
  <conditionalFormatting sqref="H12:Q51">
    <cfRule type="expression" dxfId="25" priority="23">
      <formula>$G12="ARUE"</formula>
    </cfRule>
  </conditionalFormatting>
  <conditionalFormatting sqref="H12:Q51">
    <cfRule type="expression" dxfId="24" priority="22">
      <formula>$G12="PAPEETE"</formula>
    </cfRule>
  </conditionalFormatting>
  <conditionalFormatting sqref="H12:Q51">
    <cfRule type="expression" dxfId="23" priority="21">
      <formula>$G12="PIRAE"</formula>
    </cfRule>
  </conditionalFormatting>
  <conditionalFormatting sqref="H12:Q51">
    <cfRule type="expression" dxfId="22" priority="20">
      <formula>$G12="MAHINA"</formula>
    </cfRule>
  </conditionalFormatting>
  <conditionalFormatting sqref="H12:Q51">
    <cfRule type="expression" dxfId="21" priority="19">
      <formula>$G12="PAPENOO"</formula>
    </cfRule>
  </conditionalFormatting>
  <conditionalFormatting sqref="H12:Q51">
    <cfRule type="expression" dxfId="20" priority="18">
      <formula>$G12="TIAREI"</formula>
    </cfRule>
  </conditionalFormatting>
  <conditionalFormatting sqref="H12:Q51">
    <cfRule type="expression" dxfId="19" priority="17">
      <formula>$G12="MAHAENA"</formula>
    </cfRule>
  </conditionalFormatting>
  <conditionalFormatting sqref="H12:Q51">
    <cfRule type="expression" dxfId="18" priority="16">
      <formula>$G12="HITIAA"</formula>
    </cfRule>
  </conditionalFormatting>
  <conditionalFormatting sqref="H12:Q51">
    <cfRule type="expression" dxfId="17" priority="15">
      <formula>$G12="FAAONE"</formula>
    </cfRule>
  </conditionalFormatting>
  <conditionalFormatting sqref="H12:Q51">
    <cfRule type="expression" dxfId="16" priority="14">
      <formula>$G12="TARAVAO"</formula>
    </cfRule>
  </conditionalFormatting>
  <conditionalFormatting sqref="H12:Q51">
    <cfRule type="expression" dxfId="15" priority="13">
      <formula>$G12="PUEU"</formula>
    </cfRule>
  </conditionalFormatting>
  <conditionalFormatting sqref="H12:Q51">
    <cfRule type="expression" dxfId="14" priority="12">
      <formula>$G12="TAUTIRA"</formula>
    </cfRule>
  </conditionalFormatting>
  <conditionalFormatting sqref="H12:Q51">
    <cfRule type="expression" dxfId="13" priority="11">
      <formula>$G12="TEAHUPOO"</formula>
    </cfRule>
  </conditionalFormatting>
  <conditionalFormatting sqref="H12:Q51">
    <cfRule type="expression" dxfId="12" priority="10">
      <formula>$G12="VAIRAO"</formula>
    </cfRule>
  </conditionalFormatting>
  <conditionalFormatting sqref="H12:Q51">
    <cfRule type="expression" dxfId="11" priority="9">
      <formula>$G12="TOAHOTU"</formula>
    </cfRule>
  </conditionalFormatting>
  <conditionalFormatting sqref="H12:Q51">
    <cfRule type="expression" dxfId="10" priority="8">
      <formula>$G12="PAPEARI"</formula>
    </cfRule>
  </conditionalFormatting>
  <conditionalFormatting sqref="H12:Q51">
    <cfRule type="expression" dxfId="9" priority="7">
      <formula>$G12="MATAIEA"</formula>
    </cfRule>
  </conditionalFormatting>
  <conditionalFormatting sqref="H12:Q51">
    <cfRule type="expression" dxfId="8" priority="6">
      <formula>$G12="PAPARA"</formula>
    </cfRule>
  </conditionalFormatting>
  <conditionalFormatting sqref="H12:Q51">
    <cfRule type="expression" dxfId="7" priority="5">
      <formula>$G12="PAEA"</formula>
    </cfRule>
  </conditionalFormatting>
  <conditionalFormatting sqref="H12:Q51">
    <cfRule type="expression" dxfId="6" priority="4">
      <formula>$G12="PUNAAUIA"</formula>
    </cfRule>
  </conditionalFormatting>
  <conditionalFormatting sqref="H12:Q51">
    <cfRule type="expression" dxfId="5" priority="3">
      <formula>$G12="FAAA"</formula>
    </cfRule>
  </conditionalFormatting>
  <conditionalFormatting sqref="V12:V17">
    <cfRule type="expression" dxfId="4" priority="2">
      <formula>$D12=""</formula>
    </cfRule>
  </conditionalFormatting>
  <conditionalFormatting sqref="V12:V17">
    <cfRule type="expression" dxfId="3" priority="1">
      <formula>$D12="NON"</formula>
    </cfRule>
  </conditionalFormatting>
  <dataValidations xWindow="257" yWindow="600" count="16">
    <dataValidation allowBlank="1" showInputMessage="1" showErrorMessage="1" prompt="Bien indiquer l'ensemble des stagiaires._x000a_" sqref="V11 B11:C11 G11"/>
    <dataValidation allowBlank="1" showInputMessage="1" showErrorMessage="1" error="Année scolaire 2017/2018_x000a_" sqref="AZ12:BA51 R12:T51"/>
    <dataValidation allowBlank="1" showInputMessage="1" showErrorMessage="1" error="Coût en xpf" sqref="AO12:AO51"/>
    <dataValidation showInputMessage="1" showErrorMessage="1" error="Coût en xpf" sqref="U12:U51 BB12:BB51"/>
    <dataValidation type="whole" allowBlank="1" showInputMessage="1" showErrorMessage="1" error="Coût en xpf" prompt="Coût total du déplacement stagiaire" sqref="Q12:Q51">
      <formula1>0</formula1>
      <formula2>500000</formula2>
    </dataValidation>
    <dataValidation type="whole" allowBlank="1" showInputMessage="1" showErrorMessage="1" error="Coût en xpf" prompt="Coût total du déplacement formateur" sqref="AY12:AY51">
      <formula1>0</formula1>
      <formula2>1000000</formula2>
    </dataValidation>
    <dataValidation type="decimal" operator="greaterThanOrEqual" allowBlank="1" showInputMessage="1" showErrorMessage="1" error="Saisir le nombre d'heures d'intervention du formateur" sqref="AM12:AM51">
      <formula1>0</formula1>
    </dataValidation>
    <dataValidation type="decimal" allowBlank="1" showInputMessage="1" showErrorMessage="1" sqref="I5">
      <formula1>0</formula1>
      <formula2>50</formula2>
    </dataValidation>
    <dataValidation type="whole" showInputMessage="1" showErrorMessage="1" errorTitle="Code module Gaia" error="Merci de saisir le code module du dispositif à 5 chiffres" promptTitle="Code Module" prompt="Merci de saisir le code module du dispositif à 5 chiffres" sqref="O1:Q1">
      <formula1>10000</formula1>
      <formula2>99999</formula2>
    </dataValidation>
    <dataValidation type="whole" allowBlank="1" showInputMessage="1" showErrorMessage="1" error="Coût en xpf" prompt="Coût total du déplacement brigadiers" sqref="AF12:AF51">
      <formula1>0</formula1>
      <formula2>500000</formula2>
    </dataValidation>
    <dataValidation type="date" allowBlank="1" showInputMessage="1" showErrorMessage="1" errorTitle="Merci d'entrer une date" error="Année scolaire 2022/2023_x000a__x000a_" promptTitle="DATE" prompt="Merci d'entrer une date" sqref="Y12:Y51">
      <formula1>44774</formula1>
      <formula2>45138</formula2>
    </dataValidation>
    <dataValidation type="date" allowBlank="1" showInputMessage="1" showErrorMessage="1" errorTitle="Merci d'entrer une date" error="Année scolaire 2022/2023_x000a_" promptTitle="DATE" prompt="Merci d'entrer une date" sqref="X12:X51">
      <formula1>44774</formula1>
      <formula2>45138</formula2>
    </dataValidation>
    <dataValidation type="date" allowBlank="1" showInputMessage="1" showErrorMessage="1" errorTitle="Merci d'entrer une date" error="Année scolaire 2022/2023" promptTitle="DATE" prompt="Merci d'entrer une date" sqref="AB12:AB51">
      <formula1>44409</formula1>
      <formula2>45138</formula2>
    </dataValidation>
    <dataValidation type="date" allowBlank="1" showInputMessage="1" showErrorMessage="1" sqref="AU12:AU51">
      <formula1>46235</formula1>
      <formula2>46599</formula2>
    </dataValidation>
    <dataValidation type="date" allowBlank="1" showInputMessage="1" showErrorMessage="1" sqref="AR12:AR51">
      <formula1>46235</formula1>
      <formula2>46599</formula2>
    </dataValidation>
    <dataValidation type="date" allowBlank="1" showInputMessage="1" showErrorMessage="1" sqref="I12:I51 J12:J51 M12:M51 AQ12:AQ51">
      <formula1>46235</formula1>
      <formula2>46599</formula2>
    </dataValidation>
  </dataValidations>
  <pageMargins left="0.19685039370078738" right="0.19685039370078738" top="0.23622047244094491" bottom="0.15748031496062992" header="0.43307086614173229" footer="0.31496062992125984"/>
  <pageSetup paperSize="9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xWindow="257" yWindow="600" count="5">
        <x14:dataValidation type="list" allowBlank="1" showInputMessage="1" showErrorMessage="1" errorTitle="île / commune" error="Merci de faire votre choix dans la liste déroulante" promptTitle="île / commune" prompt="Merci de faire votre choix dans la liste déroulante">
          <x14:formula1>
            <xm:f>'BASE 2026'!$AD$2:$AD$82</xm:f>
          </x14:formula1>
          <xm:sqref>G12:G51</xm:sqref>
        </x14:dataValidation>
        <x14:dataValidation type="list" showInputMessage="1" showErrorMessage="1" errorTitle="île / commune" error="Merci de faire votre choix dans la liste déroulante" promptTitle="île / commune" prompt="Merci de faire votre choix dans la liste déroulante">
          <x14:formula1>
            <xm:f>'BASE 2026'!$AD$2:$AD$82</xm:f>
          </x14:formula1>
          <xm:sqref>H7:I7</xm:sqref>
        </x14:dataValidation>
        <x14:dataValidation type="list" showInputMessage="1" showErrorMessage="1" prompt="Indiquer OUI seulement si le stagiaire est remplacé par la BFC.">
          <x14:formula1>
            <xm:f>'BASE 2026'!$AG$25:$AG$26</xm:f>
          </x14:formula1>
          <xm:sqref>D12:D51</xm:sqref>
        </x14:dataValidation>
        <x14:dataValidation type="list" allowBlank="1" showInputMessage="1" showErrorMessage="1" errorTitle="île / commune" error="Merci de faire votre choix dans la liste déroulante" promptTitle="île / commune" prompt="Merci de faire votre choix dans la liste déroulante">
          <x14:formula1>
            <xm:f>'BASE 2026'!$AD$2:$AD$82</xm:f>
          </x14:formula1>
          <xm:sqref>C12:C51</xm:sqref>
        </x14:dataValidation>
        <x14:dataValidation type="list" allowBlank="1" showInputMessage="1" showErrorMessage="1" error="Choisir dans le menu déroulant">
          <x14:formula1>
            <xm:f>'BASE 2026'!$AG$25:$AG$26</xm:f>
          </x14:formula1>
          <xm:sqref>AN12:AN51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054"/>
  <sheetViews>
    <sheetView zoomScale="80" zoomScaleNormal="80" workbookViewId="0">
      <selection sqref="A1:AA936"/>
    </sheetView>
  </sheetViews>
  <sheetFormatPr baseColWidth="10" defaultRowHeight="12.75" x14ac:dyDescent="0.2"/>
  <cols>
    <col min="2" max="2" width="61.85546875" bestFit="1" customWidth="1"/>
    <col min="3" max="3" width="11.42578125" style="2" bestFit="1"/>
    <col min="27" max="27" width="58.42578125" bestFit="1" customWidth="1"/>
    <col min="29" max="29" width="14" bestFit="1" customWidth="1"/>
    <col min="30" max="30" width="18" bestFit="1" customWidth="1"/>
    <col min="33" max="33" width="11" bestFit="1" customWidth="1"/>
    <col min="34" max="34" width="10.42578125" bestFit="1" customWidth="1"/>
    <col min="35" max="37" width="9.42578125" bestFit="1" customWidth="1"/>
    <col min="38" max="38" width="9.85546875" bestFit="1" customWidth="1"/>
    <col min="39" max="39" width="9.42578125" bestFit="1" customWidth="1"/>
    <col min="40" max="40" width="10.28515625" bestFit="1" customWidth="1"/>
    <col min="41" max="42" width="9.42578125" bestFit="1" customWidth="1"/>
    <col min="43" max="43" width="9.7109375" bestFit="1" customWidth="1"/>
    <col min="44" max="45" width="9.42578125" bestFit="1" customWidth="1"/>
    <col min="46" max="46" width="10.85546875" bestFit="1" customWidth="1"/>
    <col min="47" max="47" width="9.42578125" bestFit="1" customWidth="1"/>
    <col min="48" max="48" width="9.7109375" bestFit="1" customWidth="1"/>
    <col min="49" max="52" width="9.42578125" bestFit="1" customWidth="1"/>
    <col min="53" max="53" width="10.42578125" bestFit="1" customWidth="1"/>
    <col min="54" max="54" width="9.42578125" bestFit="1" customWidth="1"/>
  </cols>
  <sheetData>
    <row r="1" spans="1:54" ht="30" x14ac:dyDescent="0.2">
      <c r="A1" s="193" t="s">
        <v>269</v>
      </c>
      <c r="B1" s="193" t="s">
        <v>55</v>
      </c>
      <c r="C1" s="193" t="s">
        <v>56</v>
      </c>
      <c r="D1" s="193" t="s">
        <v>57</v>
      </c>
      <c r="E1" s="193" t="s">
        <v>58</v>
      </c>
      <c r="F1" s="193" t="s">
        <v>59</v>
      </c>
      <c r="G1" s="193" t="s">
        <v>60</v>
      </c>
      <c r="H1" s="193" t="s">
        <v>61</v>
      </c>
      <c r="I1" s="193" t="s">
        <v>62</v>
      </c>
      <c r="J1" s="193" t="s">
        <v>63</v>
      </c>
      <c r="K1" s="193" t="s">
        <v>64</v>
      </c>
      <c r="L1" s="193" t="s">
        <v>65</v>
      </c>
      <c r="M1" s="193" t="s">
        <v>66</v>
      </c>
      <c r="N1" s="193" t="s">
        <v>67</v>
      </c>
      <c r="O1" s="193" t="s">
        <v>68</v>
      </c>
      <c r="P1" s="193" t="s">
        <v>69</v>
      </c>
      <c r="Q1" s="193" t="s">
        <v>70</v>
      </c>
      <c r="R1" s="193" t="s">
        <v>1035</v>
      </c>
      <c r="S1" s="193" t="s">
        <v>1036</v>
      </c>
      <c r="T1" s="193" t="s">
        <v>507</v>
      </c>
      <c r="U1" s="193" t="s">
        <v>71</v>
      </c>
      <c r="V1" s="193" t="s">
        <v>508</v>
      </c>
      <c r="W1" s="193" t="s">
        <v>49</v>
      </c>
      <c r="X1" s="193" t="s">
        <v>72</v>
      </c>
      <c r="Y1" s="193" t="s">
        <v>73</v>
      </c>
      <c r="Z1" s="193" t="s">
        <v>74</v>
      </c>
      <c r="AA1" s="193" t="s">
        <v>75</v>
      </c>
      <c r="AC1" s="3" t="s">
        <v>76</v>
      </c>
      <c r="AD1" s="3" t="s">
        <v>77</v>
      </c>
      <c r="AG1" s="4" t="s">
        <v>78</v>
      </c>
      <c r="AH1" s="102" t="s">
        <v>79</v>
      </c>
      <c r="AI1" s="102" t="s">
        <v>14</v>
      </c>
      <c r="AJ1" s="5" t="s">
        <v>80</v>
      </c>
      <c r="AK1" s="5" t="s">
        <v>81</v>
      </c>
      <c r="AL1" s="5" t="s">
        <v>82</v>
      </c>
      <c r="AM1" s="5" t="s">
        <v>83</v>
      </c>
      <c r="AN1" s="5" t="s">
        <v>84</v>
      </c>
      <c r="AO1" s="5" t="s">
        <v>85</v>
      </c>
      <c r="AP1" s="5" t="s">
        <v>86</v>
      </c>
      <c r="AQ1" s="5" t="s">
        <v>87</v>
      </c>
      <c r="AR1" s="5" t="s">
        <v>88</v>
      </c>
      <c r="AS1" s="5" t="s">
        <v>89</v>
      </c>
      <c r="AT1" s="5" t="s">
        <v>90</v>
      </c>
      <c r="AU1" s="5" t="s">
        <v>91</v>
      </c>
      <c r="AV1" s="5" t="s">
        <v>92</v>
      </c>
      <c r="AW1" s="5" t="s">
        <v>93</v>
      </c>
      <c r="AX1" s="5" t="s">
        <v>94</v>
      </c>
      <c r="AY1" s="5" t="s">
        <v>52</v>
      </c>
      <c r="AZ1" s="5" t="s">
        <v>95</v>
      </c>
      <c r="BA1" s="5" t="s">
        <v>96</v>
      </c>
      <c r="BB1" s="5" t="s">
        <v>97</v>
      </c>
    </row>
    <row r="2" spans="1:54" x14ac:dyDescent="0.2">
      <c r="A2" s="194">
        <v>20064</v>
      </c>
      <c r="B2" s="195" t="s">
        <v>1037</v>
      </c>
      <c r="C2" s="195" t="s">
        <v>1038</v>
      </c>
      <c r="D2" s="195" t="s">
        <v>1039</v>
      </c>
      <c r="E2" s="195" t="s">
        <v>1037</v>
      </c>
      <c r="F2" s="195" t="s">
        <v>1038</v>
      </c>
      <c r="G2" s="195" t="s">
        <v>217</v>
      </c>
      <c r="H2" s="195" t="s">
        <v>136</v>
      </c>
      <c r="I2" s="195" t="s">
        <v>137</v>
      </c>
      <c r="J2" s="195" t="s">
        <v>289</v>
      </c>
      <c r="K2" s="195" t="s">
        <v>98</v>
      </c>
      <c r="L2" s="195" t="s">
        <v>99</v>
      </c>
      <c r="M2" s="195" t="s">
        <v>499</v>
      </c>
      <c r="N2" s="195" t="s">
        <v>466</v>
      </c>
      <c r="O2" s="195" t="s">
        <v>272</v>
      </c>
      <c r="P2" s="195" t="s">
        <v>1040</v>
      </c>
      <c r="Q2" s="194">
        <v>1</v>
      </c>
      <c r="R2" s="194">
        <v>3</v>
      </c>
      <c r="S2" s="194">
        <v>15</v>
      </c>
      <c r="T2" s="194">
        <v>1</v>
      </c>
      <c r="U2" s="194">
        <v>15</v>
      </c>
      <c r="V2" s="194">
        <v>1</v>
      </c>
      <c r="W2" s="194">
        <v>3</v>
      </c>
      <c r="X2" s="195" t="s">
        <v>444</v>
      </c>
      <c r="Y2" s="195" t="s">
        <v>445</v>
      </c>
      <c r="Z2" s="195" t="s">
        <v>1041</v>
      </c>
      <c r="AA2" s="195" t="s">
        <v>1042</v>
      </c>
      <c r="AC2" s="6" t="s">
        <v>101</v>
      </c>
      <c r="AD2" s="7" t="s">
        <v>102</v>
      </c>
      <c r="AG2" s="102" t="s">
        <v>79</v>
      </c>
      <c r="AH2" s="12">
        <v>0</v>
      </c>
      <c r="AI2" s="13">
        <v>0</v>
      </c>
      <c r="AJ2" s="14">
        <v>762</v>
      </c>
      <c r="AK2" s="14">
        <v>1410</v>
      </c>
      <c r="AL2" s="8">
        <v>1798</v>
      </c>
      <c r="AM2" s="8">
        <v>2538</v>
      </c>
      <c r="AN2" s="8">
        <v>3267</v>
      </c>
      <c r="AO2" s="8">
        <v>3740</v>
      </c>
      <c r="AP2" s="8">
        <v>4726</v>
      </c>
      <c r="AQ2" s="8">
        <v>5394</v>
      </c>
      <c r="AR2" s="8">
        <v>6329</v>
      </c>
      <c r="AS2" s="8">
        <v>7233</v>
      </c>
      <c r="AT2" s="8">
        <v>7161</v>
      </c>
      <c r="AU2" s="8">
        <v>6524</v>
      </c>
      <c r="AV2" s="8">
        <v>5938</v>
      </c>
      <c r="AW2" s="8">
        <v>5414</v>
      </c>
      <c r="AX2" s="8">
        <v>4777</v>
      </c>
      <c r="AY2" s="8">
        <v>3647</v>
      </c>
      <c r="AZ2" s="14">
        <v>2539</v>
      </c>
      <c r="BA2" s="14">
        <v>959</v>
      </c>
      <c r="BB2" s="13">
        <v>0</v>
      </c>
    </row>
    <row r="3" spans="1:54" x14ac:dyDescent="0.2">
      <c r="A3" s="194">
        <v>20065</v>
      </c>
      <c r="B3" s="195" t="s">
        <v>1043</v>
      </c>
      <c r="C3" s="195" t="s">
        <v>1043</v>
      </c>
      <c r="D3" s="195" t="s">
        <v>1044</v>
      </c>
      <c r="E3" s="195" t="s">
        <v>1045</v>
      </c>
      <c r="F3" s="195" t="s">
        <v>1045</v>
      </c>
      <c r="G3" s="195" t="s">
        <v>265</v>
      </c>
      <c r="H3" s="195"/>
      <c r="I3" s="195" t="s">
        <v>1046</v>
      </c>
      <c r="J3" s="195" t="s">
        <v>1047</v>
      </c>
      <c r="K3" s="195" t="s">
        <v>98</v>
      </c>
      <c r="L3" s="195" t="s">
        <v>118</v>
      </c>
      <c r="M3" s="195" t="s">
        <v>262</v>
      </c>
      <c r="N3" s="195" t="s">
        <v>466</v>
      </c>
      <c r="O3" s="195" t="s">
        <v>272</v>
      </c>
      <c r="P3" s="195" t="s">
        <v>1048</v>
      </c>
      <c r="Q3" s="194">
        <v>6</v>
      </c>
      <c r="R3" s="194">
        <v>6</v>
      </c>
      <c r="S3" s="194">
        <v>2396</v>
      </c>
      <c r="T3" s="194">
        <v>20</v>
      </c>
      <c r="U3" s="194">
        <v>20</v>
      </c>
      <c r="V3" s="194">
        <v>1</v>
      </c>
      <c r="W3" s="194">
        <v>120</v>
      </c>
      <c r="X3" s="195" t="s">
        <v>465</v>
      </c>
      <c r="Y3" s="195" t="s">
        <v>466</v>
      </c>
      <c r="Z3" s="195" t="s">
        <v>1041</v>
      </c>
      <c r="AA3" s="195" t="s">
        <v>1042</v>
      </c>
      <c r="AC3" s="6" t="s">
        <v>101</v>
      </c>
      <c r="AD3" s="7" t="s">
        <v>106</v>
      </c>
      <c r="AG3" s="102" t="s">
        <v>14</v>
      </c>
      <c r="AH3" s="13">
        <v>0</v>
      </c>
      <c r="AI3" s="12">
        <v>0</v>
      </c>
      <c r="AJ3" s="12">
        <v>0</v>
      </c>
      <c r="AK3" s="15">
        <v>1016</v>
      </c>
      <c r="AL3" s="8">
        <v>1562</v>
      </c>
      <c r="AM3" s="8">
        <v>2301</v>
      </c>
      <c r="AN3" s="8">
        <v>3031</v>
      </c>
      <c r="AO3" s="8">
        <v>3514</v>
      </c>
      <c r="AP3" s="8">
        <v>4500</v>
      </c>
      <c r="AQ3" s="8">
        <v>5168</v>
      </c>
      <c r="AR3" s="8">
        <v>6092</v>
      </c>
      <c r="AS3" s="8">
        <v>6997</v>
      </c>
      <c r="AT3" s="8">
        <v>6935</v>
      </c>
      <c r="AU3" s="8">
        <v>6288</v>
      </c>
      <c r="AV3" s="8">
        <v>5702</v>
      </c>
      <c r="AW3" s="8">
        <v>5599</v>
      </c>
      <c r="AX3" s="8">
        <v>4952</v>
      </c>
      <c r="AY3" s="8">
        <v>3822</v>
      </c>
      <c r="AZ3" s="14">
        <v>2708</v>
      </c>
      <c r="BA3" s="14">
        <v>1083</v>
      </c>
      <c r="BB3" s="14">
        <v>1016</v>
      </c>
    </row>
    <row r="4" spans="1:54" ht="15" x14ac:dyDescent="0.2">
      <c r="A4" s="194">
        <v>20066</v>
      </c>
      <c r="B4" s="195" t="s">
        <v>1049</v>
      </c>
      <c r="C4" s="195" t="s">
        <v>1049</v>
      </c>
      <c r="D4" s="195" t="s">
        <v>1044</v>
      </c>
      <c r="E4" s="195" t="s">
        <v>1045</v>
      </c>
      <c r="F4" s="195" t="s">
        <v>1045</v>
      </c>
      <c r="G4" s="195" t="s">
        <v>265</v>
      </c>
      <c r="H4" s="195"/>
      <c r="I4" s="195" t="s">
        <v>1046</v>
      </c>
      <c r="J4" s="195" t="s">
        <v>1047</v>
      </c>
      <c r="K4" s="195" t="s">
        <v>98</v>
      </c>
      <c r="L4" s="195" t="s">
        <v>118</v>
      </c>
      <c r="M4" s="195" t="s">
        <v>262</v>
      </c>
      <c r="N4" s="195" t="s">
        <v>466</v>
      </c>
      <c r="O4" s="195" t="s">
        <v>272</v>
      </c>
      <c r="P4" s="195" t="s">
        <v>1048</v>
      </c>
      <c r="Q4" s="194">
        <v>6</v>
      </c>
      <c r="R4" s="194">
        <v>6</v>
      </c>
      <c r="S4" s="194">
        <v>2396</v>
      </c>
      <c r="T4" s="194">
        <v>20</v>
      </c>
      <c r="U4" s="194">
        <v>20</v>
      </c>
      <c r="V4" s="194">
        <v>1</v>
      </c>
      <c r="W4" s="194">
        <v>120</v>
      </c>
      <c r="X4" s="195" t="s">
        <v>465</v>
      </c>
      <c r="Y4" s="195" t="s">
        <v>466</v>
      </c>
      <c r="Z4" s="195" t="s">
        <v>1041</v>
      </c>
      <c r="AA4" s="195" t="s">
        <v>1042</v>
      </c>
      <c r="AC4" s="6" t="s">
        <v>101</v>
      </c>
      <c r="AD4" s="7" t="s">
        <v>107</v>
      </c>
      <c r="AG4" s="5" t="s">
        <v>80</v>
      </c>
      <c r="AH4" s="14">
        <v>762</v>
      </c>
      <c r="AI4" s="13">
        <v>0</v>
      </c>
      <c r="AJ4" s="13">
        <v>0</v>
      </c>
      <c r="AK4" s="13">
        <v>0</v>
      </c>
      <c r="AL4" s="8">
        <v>1438</v>
      </c>
      <c r="AM4" s="8">
        <v>2178</v>
      </c>
      <c r="AN4" s="8">
        <v>2908</v>
      </c>
      <c r="AO4" s="8">
        <v>3390</v>
      </c>
      <c r="AP4" s="8">
        <v>4377</v>
      </c>
      <c r="AQ4" s="8">
        <v>5045</v>
      </c>
      <c r="AR4" s="8">
        <v>5969</v>
      </c>
      <c r="AS4" s="8">
        <v>6873</v>
      </c>
      <c r="AT4" s="8">
        <v>6812</v>
      </c>
      <c r="AU4" s="8">
        <v>6175</v>
      </c>
      <c r="AV4" s="8">
        <v>5579</v>
      </c>
      <c r="AW4" s="8">
        <v>5743</v>
      </c>
      <c r="AX4" s="8">
        <v>5106</v>
      </c>
      <c r="AY4" s="8">
        <v>3976</v>
      </c>
      <c r="AZ4" s="14">
        <v>2623</v>
      </c>
      <c r="BA4" s="14">
        <v>1343</v>
      </c>
      <c r="BB4" s="14">
        <v>1173</v>
      </c>
    </row>
    <row r="5" spans="1:54" ht="15" x14ac:dyDescent="0.2">
      <c r="A5" s="194">
        <v>20067</v>
      </c>
      <c r="B5" s="195" t="s">
        <v>1050</v>
      </c>
      <c r="C5" s="195" t="s">
        <v>1050</v>
      </c>
      <c r="D5" s="195" t="s">
        <v>1044</v>
      </c>
      <c r="E5" s="195" t="s">
        <v>1045</v>
      </c>
      <c r="F5" s="195" t="s">
        <v>1045</v>
      </c>
      <c r="G5" s="195" t="s">
        <v>265</v>
      </c>
      <c r="H5" s="195"/>
      <c r="I5" s="195" t="s">
        <v>1046</v>
      </c>
      <c r="J5" s="195" t="s">
        <v>1047</v>
      </c>
      <c r="K5" s="195" t="s">
        <v>98</v>
      </c>
      <c r="L5" s="195" t="s">
        <v>118</v>
      </c>
      <c r="M5" s="195" t="s">
        <v>262</v>
      </c>
      <c r="N5" s="195" t="s">
        <v>466</v>
      </c>
      <c r="O5" s="195" t="s">
        <v>272</v>
      </c>
      <c r="P5" s="195" t="s">
        <v>1048</v>
      </c>
      <c r="Q5" s="194">
        <v>6</v>
      </c>
      <c r="R5" s="194">
        <v>6</v>
      </c>
      <c r="S5" s="194">
        <v>2396</v>
      </c>
      <c r="T5" s="194">
        <v>20</v>
      </c>
      <c r="U5" s="194">
        <v>20</v>
      </c>
      <c r="V5" s="194">
        <v>1</v>
      </c>
      <c r="W5" s="194">
        <v>120</v>
      </c>
      <c r="X5" s="195" t="s">
        <v>465</v>
      </c>
      <c r="Y5" s="195" t="s">
        <v>466</v>
      </c>
      <c r="Z5" s="195" t="s">
        <v>1041</v>
      </c>
      <c r="AA5" s="195" t="s">
        <v>1042</v>
      </c>
      <c r="AC5" s="9" t="s">
        <v>101</v>
      </c>
      <c r="AD5" s="7" t="s">
        <v>109</v>
      </c>
      <c r="AG5" s="5" t="s">
        <v>81</v>
      </c>
      <c r="AH5" s="14">
        <v>1410</v>
      </c>
      <c r="AI5" s="14">
        <v>1016</v>
      </c>
      <c r="AJ5" s="13">
        <v>0</v>
      </c>
      <c r="AK5" s="13">
        <v>0</v>
      </c>
      <c r="AL5" s="13">
        <v>0</v>
      </c>
      <c r="AM5" s="14">
        <v>1510</v>
      </c>
      <c r="AN5" s="8">
        <v>2240</v>
      </c>
      <c r="AO5" s="8">
        <v>2712</v>
      </c>
      <c r="AP5" s="8">
        <v>3699</v>
      </c>
      <c r="AQ5" s="8">
        <v>4366</v>
      </c>
      <c r="AR5" s="8">
        <v>5301</v>
      </c>
      <c r="AS5" s="8">
        <v>6205</v>
      </c>
      <c r="AT5" s="8">
        <v>6134</v>
      </c>
      <c r="AU5" s="8">
        <v>5497</v>
      </c>
      <c r="AV5" s="8">
        <v>4911</v>
      </c>
      <c r="AW5" s="8">
        <v>5096</v>
      </c>
      <c r="AX5" s="8">
        <v>5733</v>
      </c>
      <c r="AY5" s="8">
        <v>4623</v>
      </c>
      <c r="AZ5" s="14">
        <v>3464</v>
      </c>
      <c r="BA5" s="14">
        <v>2009</v>
      </c>
      <c r="BB5" s="14">
        <v>1839</v>
      </c>
    </row>
    <row r="6" spans="1:54" ht="15" x14ac:dyDescent="0.2">
      <c r="A6" s="194">
        <v>20068</v>
      </c>
      <c r="B6" s="195" t="s">
        <v>1051</v>
      </c>
      <c r="C6" s="195" t="s">
        <v>1051</v>
      </c>
      <c r="D6" s="195" t="s">
        <v>1044</v>
      </c>
      <c r="E6" s="195" t="s">
        <v>1045</v>
      </c>
      <c r="F6" s="195" t="s">
        <v>1045</v>
      </c>
      <c r="G6" s="195" t="s">
        <v>265</v>
      </c>
      <c r="H6" s="195"/>
      <c r="I6" s="195" t="s">
        <v>1046</v>
      </c>
      <c r="J6" s="195" t="s">
        <v>1047</v>
      </c>
      <c r="K6" s="195" t="s">
        <v>98</v>
      </c>
      <c r="L6" s="195" t="s">
        <v>118</v>
      </c>
      <c r="M6" s="195" t="s">
        <v>262</v>
      </c>
      <c r="N6" s="195" t="s">
        <v>466</v>
      </c>
      <c r="O6" s="195" t="s">
        <v>272</v>
      </c>
      <c r="P6" s="195" t="s">
        <v>1048</v>
      </c>
      <c r="Q6" s="194">
        <v>6</v>
      </c>
      <c r="R6" s="194">
        <v>6</v>
      </c>
      <c r="S6" s="194">
        <v>2396</v>
      </c>
      <c r="T6" s="194">
        <v>20</v>
      </c>
      <c r="U6" s="194">
        <v>20</v>
      </c>
      <c r="V6" s="194">
        <v>1</v>
      </c>
      <c r="W6" s="194">
        <v>120</v>
      </c>
      <c r="X6" s="195" t="s">
        <v>465</v>
      </c>
      <c r="Y6" s="195" t="s">
        <v>466</v>
      </c>
      <c r="Z6" s="195" t="s">
        <v>1041</v>
      </c>
      <c r="AA6" s="195" t="s">
        <v>1042</v>
      </c>
      <c r="AC6" s="6" t="s">
        <v>101</v>
      </c>
      <c r="AD6" s="7" t="s">
        <v>112</v>
      </c>
      <c r="AG6" s="5" t="s">
        <v>82</v>
      </c>
      <c r="AH6" s="8">
        <v>1798</v>
      </c>
      <c r="AI6" s="8">
        <v>1562</v>
      </c>
      <c r="AJ6" s="8">
        <v>1438</v>
      </c>
      <c r="AK6" s="101">
        <v>0</v>
      </c>
      <c r="AL6" s="12">
        <v>0</v>
      </c>
      <c r="AM6" s="12">
        <v>0</v>
      </c>
      <c r="AN6" s="8">
        <v>1469</v>
      </c>
      <c r="AO6" s="8">
        <v>1952</v>
      </c>
      <c r="AP6" s="8">
        <v>2938</v>
      </c>
      <c r="AQ6" s="8">
        <v>3606</v>
      </c>
      <c r="AR6" s="8">
        <v>4531</v>
      </c>
      <c r="AS6" s="8">
        <v>5435</v>
      </c>
      <c r="AT6" s="8">
        <v>5373</v>
      </c>
      <c r="AU6" s="8">
        <v>4716</v>
      </c>
      <c r="AV6" s="8">
        <v>4140</v>
      </c>
      <c r="AW6" s="8">
        <v>4325</v>
      </c>
      <c r="AX6" s="8">
        <v>4962</v>
      </c>
      <c r="AY6" s="8">
        <v>5384</v>
      </c>
      <c r="AZ6" s="8">
        <v>3914</v>
      </c>
      <c r="BA6" s="8">
        <v>2712</v>
      </c>
      <c r="BB6" s="8">
        <v>2404</v>
      </c>
    </row>
    <row r="7" spans="1:54" ht="15" x14ac:dyDescent="0.2">
      <c r="A7" s="194">
        <v>20069</v>
      </c>
      <c r="B7" s="195" t="s">
        <v>1052</v>
      </c>
      <c r="C7" s="195" t="s">
        <v>1052</v>
      </c>
      <c r="D7" s="195" t="s">
        <v>1044</v>
      </c>
      <c r="E7" s="195" t="s">
        <v>1045</v>
      </c>
      <c r="F7" s="195" t="s">
        <v>1045</v>
      </c>
      <c r="G7" s="195" t="s">
        <v>265</v>
      </c>
      <c r="H7" s="195"/>
      <c r="I7" s="195" t="s">
        <v>1046</v>
      </c>
      <c r="J7" s="195" t="s">
        <v>1047</v>
      </c>
      <c r="K7" s="195" t="s">
        <v>98</v>
      </c>
      <c r="L7" s="195" t="s">
        <v>118</v>
      </c>
      <c r="M7" s="195" t="s">
        <v>262</v>
      </c>
      <c r="N7" s="195" t="s">
        <v>466</v>
      </c>
      <c r="O7" s="195" t="s">
        <v>272</v>
      </c>
      <c r="P7" s="195" t="s">
        <v>1048</v>
      </c>
      <c r="Q7" s="194">
        <v>6</v>
      </c>
      <c r="R7" s="194">
        <v>6</v>
      </c>
      <c r="S7" s="194">
        <v>2396</v>
      </c>
      <c r="T7" s="194">
        <v>20</v>
      </c>
      <c r="U7" s="194">
        <v>20</v>
      </c>
      <c r="V7" s="194">
        <v>1</v>
      </c>
      <c r="W7" s="194">
        <v>120</v>
      </c>
      <c r="X7" s="195" t="s">
        <v>465</v>
      </c>
      <c r="Y7" s="195" t="s">
        <v>466</v>
      </c>
      <c r="Z7" s="195" t="s">
        <v>1041</v>
      </c>
      <c r="AA7" s="195" t="s">
        <v>1042</v>
      </c>
      <c r="AC7" s="6" t="s">
        <v>116</v>
      </c>
      <c r="AD7" s="7" t="s">
        <v>80</v>
      </c>
      <c r="AG7" s="5" t="s">
        <v>83</v>
      </c>
      <c r="AH7" s="8">
        <v>2538</v>
      </c>
      <c r="AI7" s="8">
        <v>2301</v>
      </c>
      <c r="AJ7" s="8">
        <v>2178</v>
      </c>
      <c r="AK7" s="8">
        <v>1510</v>
      </c>
      <c r="AL7" s="101">
        <v>0</v>
      </c>
      <c r="AM7" s="12">
        <v>0</v>
      </c>
      <c r="AN7" s="101">
        <v>0</v>
      </c>
      <c r="AO7" s="8">
        <v>1110</v>
      </c>
      <c r="AP7" s="8">
        <v>2096</v>
      </c>
      <c r="AQ7" s="8">
        <v>2764</v>
      </c>
      <c r="AR7" s="8">
        <v>3688</v>
      </c>
      <c r="AS7" s="8">
        <v>4592</v>
      </c>
      <c r="AT7" s="8">
        <v>4531</v>
      </c>
      <c r="AU7" s="8">
        <v>3894</v>
      </c>
      <c r="AV7" s="8">
        <v>3298</v>
      </c>
      <c r="AW7" s="8">
        <v>3483</v>
      </c>
      <c r="AX7" s="8">
        <v>4130</v>
      </c>
      <c r="AY7" s="8">
        <v>5353</v>
      </c>
      <c r="AZ7" s="8">
        <v>4757</v>
      </c>
      <c r="BA7" s="8">
        <v>3462</v>
      </c>
      <c r="BB7" s="8">
        <v>3144</v>
      </c>
    </row>
    <row r="8" spans="1:54" ht="15" x14ac:dyDescent="0.2">
      <c r="A8" s="194">
        <v>20070</v>
      </c>
      <c r="B8" s="195" t="s">
        <v>1053</v>
      </c>
      <c r="C8" s="195" t="s">
        <v>1053</v>
      </c>
      <c r="D8" s="195" t="s">
        <v>1044</v>
      </c>
      <c r="E8" s="195" t="s">
        <v>1045</v>
      </c>
      <c r="F8" s="195" t="s">
        <v>1045</v>
      </c>
      <c r="G8" s="195" t="s">
        <v>265</v>
      </c>
      <c r="H8" s="195"/>
      <c r="I8" s="195" t="s">
        <v>1046</v>
      </c>
      <c r="J8" s="195" t="s">
        <v>1047</v>
      </c>
      <c r="K8" s="195" t="s">
        <v>98</v>
      </c>
      <c r="L8" s="195" t="s">
        <v>118</v>
      </c>
      <c r="M8" s="195" t="s">
        <v>262</v>
      </c>
      <c r="N8" s="195" t="s">
        <v>466</v>
      </c>
      <c r="O8" s="195" t="s">
        <v>272</v>
      </c>
      <c r="P8" s="195" t="s">
        <v>1048</v>
      </c>
      <c r="Q8" s="194">
        <v>6</v>
      </c>
      <c r="R8" s="194">
        <v>4</v>
      </c>
      <c r="S8" s="194">
        <v>2396</v>
      </c>
      <c r="T8" s="194">
        <v>4</v>
      </c>
      <c r="U8" s="194">
        <v>99</v>
      </c>
      <c r="V8" s="194">
        <v>1</v>
      </c>
      <c r="W8" s="194">
        <v>16</v>
      </c>
      <c r="X8" s="195" t="s">
        <v>465</v>
      </c>
      <c r="Y8" s="195" t="s">
        <v>466</v>
      </c>
      <c r="Z8" s="195" t="s">
        <v>1041</v>
      </c>
      <c r="AA8" s="195" t="s">
        <v>1042</v>
      </c>
      <c r="AC8" s="6" t="s">
        <v>101</v>
      </c>
      <c r="AD8" s="7" t="s">
        <v>119</v>
      </c>
      <c r="AG8" s="5" t="s">
        <v>84</v>
      </c>
      <c r="AH8" s="8">
        <v>3267</v>
      </c>
      <c r="AI8" s="8">
        <v>3031</v>
      </c>
      <c r="AJ8" s="8">
        <v>2908</v>
      </c>
      <c r="AK8" s="8">
        <v>2240</v>
      </c>
      <c r="AL8" s="8">
        <v>1469</v>
      </c>
      <c r="AM8" s="101">
        <v>0</v>
      </c>
      <c r="AN8" s="12">
        <v>0</v>
      </c>
      <c r="AO8" s="12">
        <v>0</v>
      </c>
      <c r="AP8" s="14">
        <v>1500</v>
      </c>
      <c r="AQ8" s="14">
        <v>2168</v>
      </c>
      <c r="AR8" s="8">
        <v>3062</v>
      </c>
      <c r="AS8" s="8">
        <v>3997</v>
      </c>
      <c r="AT8" s="8">
        <v>3935</v>
      </c>
      <c r="AU8" s="8">
        <v>3298</v>
      </c>
      <c r="AV8" s="8">
        <v>2712</v>
      </c>
      <c r="AW8" s="8">
        <v>2897</v>
      </c>
      <c r="AX8" s="8">
        <v>3534</v>
      </c>
      <c r="AY8" s="8">
        <v>4664</v>
      </c>
      <c r="AZ8" s="8">
        <v>5342</v>
      </c>
      <c r="BA8" s="8">
        <v>4151</v>
      </c>
      <c r="BB8" s="8">
        <v>3842</v>
      </c>
    </row>
    <row r="9" spans="1:54" ht="15" x14ac:dyDescent="0.2">
      <c r="A9" s="194">
        <v>20071</v>
      </c>
      <c r="B9" s="195" t="s">
        <v>1054</v>
      </c>
      <c r="C9" s="195" t="s">
        <v>1054</v>
      </c>
      <c r="D9" s="195" t="s">
        <v>1055</v>
      </c>
      <c r="E9" s="195" t="s">
        <v>1056</v>
      </c>
      <c r="F9" s="195" t="s">
        <v>1057</v>
      </c>
      <c r="G9" s="195" t="s">
        <v>217</v>
      </c>
      <c r="H9" s="195" t="s">
        <v>407</v>
      </c>
      <c r="I9" s="195" t="s">
        <v>408</v>
      </c>
      <c r="J9" s="195" t="s">
        <v>409</v>
      </c>
      <c r="K9" s="195" t="s">
        <v>98</v>
      </c>
      <c r="L9" s="195" t="s">
        <v>99</v>
      </c>
      <c r="M9" s="195" t="s">
        <v>262</v>
      </c>
      <c r="N9" s="195" t="s">
        <v>466</v>
      </c>
      <c r="O9" s="195" t="s">
        <v>272</v>
      </c>
      <c r="P9" s="195" t="s">
        <v>1048</v>
      </c>
      <c r="Q9" s="194">
        <v>3</v>
      </c>
      <c r="R9" s="194">
        <v>2</v>
      </c>
      <c r="S9" s="194">
        <v>2312</v>
      </c>
      <c r="T9" s="194">
        <v>35</v>
      </c>
      <c r="U9" s="194">
        <v>24</v>
      </c>
      <c r="V9" s="194">
        <v>1</v>
      </c>
      <c r="W9" s="194">
        <v>70</v>
      </c>
      <c r="X9" s="195" t="s">
        <v>465</v>
      </c>
      <c r="Y9" s="195" t="s">
        <v>466</v>
      </c>
      <c r="Z9" s="195" t="s">
        <v>1041</v>
      </c>
      <c r="AA9" s="195" t="s">
        <v>1042</v>
      </c>
      <c r="AC9" s="6" t="s">
        <v>120</v>
      </c>
      <c r="AD9" s="7" t="s">
        <v>121</v>
      </c>
      <c r="AG9" s="5" t="s">
        <v>85</v>
      </c>
      <c r="AH9" s="8">
        <v>3740</v>
      </c>
      <c r="AI9" s="8">
        <v>3514</v>
      </c>
      <c r="AJ9" s="8">
        <v>3390</v>
      </c>
      <c r="AK9" s="8">
        <v>2712</v>
      </c>
      <c r="AL9" s="8">
        <v>1952</v>
      </c>
      <c r="AM9" s="8">
        <v>1110</v>
      </c>
      <c r="AN9" s="101">
        <v>0</v>
      </c>
      <c r="AO9" s="12">
        <v>0</v>
      </c>
      <c r="AP9" s="13">
        <v>0</v>
      </c>
      <c r="AQ9" s="14">
        <v>1654</v>
      </c>
      <c r="AR9" s="8">
        <v>2579</v>
      </c>
      <c r="AS9" s="8">
        <v>3483</v>
      </c>
      <c r="AT9" s="8">
        <v>3421</v>
      </c>
      <c r="AU9" s="8">
        <v>2784</v>
      </c>
      <c r="AV9" s="8">
        <v>2188</v>
      </c>
      <c r="AW9" s="8">
        <v>2373</v>
      </c>
      <c r="AX9" s="8">
        <v>3021</v>
      </c>
      <c r="AY9" s="8">
        <v>4140</v>
      </c>
      <c r="AZ9" s="8">
        <v>5620</v>
      </c>
      <c r="BA9" s="8">
        <v>4664</v>
      </c>
      <c r="BB9" s="8">
        <v>4356</v>
      </c>
    </row>
    <row r="10" spans="1:54" ht="15" x14ac:dyDescent="0.2">
      <c r="A10" s="194">
        <v>20072</v>
      </c>
      <c r="B10" s="195" t="s">
        <v>1058</v>
      </c>
      <c r="C10" s="195" t="s">
        <v>1058</v>
      </c>
      <c r="D10" s="195" t="s">
        <v>1055</v>
      </c>
      <c r="E10" s="195" t="s">
        <v>1056</v>
      </c>
      <c r="F10" s="195" t="s">
        <v>1057</v>
      </c>
      <c r="G10" s="195" t="s">
        <v>217</v>
      </c>
      <c r="H10" s="195" t="s">
        <v>407</v>
      </c>
      <c r="I10" s="195" t="s">
        <v>408</v>
      </c>
      <c r="J10" s="195" t="s">
        <v>409</v>
      </c>
      <c r="K10" s="195" t="s">
        <v>98</v>
      </c>
      <c r="L10" s="195" t="s">
        <v>99</v>
      </c>
      <c r="M10" s="195" t="s">
        <v>262</v>
      </c>
      <c r="N10" s="195" t="s">
        <v>466</v>
      </c>
      <c r="O10" s="195" t="s">
        <v>272</v>
      </c>
      <c r="P10" s="195" t="s">
        <v>1048</v>
      </c>
      <c r="Q10" s="194">
        <v>3</v>
      </c>
      <c r="R10" s="194">
        <v>2</v>
      </c>
      <c r="S10" s="194">
        <v>2312</v>
      </c>
      <c r="T10" s="194">
        <v>46</v>
      </c>
      <c r="U10" s="194">
        <v>22</v>
      </c>
      <c r="V10" s="194">
        <v>1</v>
      </c>
      <c r="W10" s="194">
        <v>92</v>
      </c>
      <c r="X10" s="195" t="s">
        <v>465</v>
      </c>
      <c r="Y10" s="195" t="s">
        <v>466</v>
      </c>
      <c r="Z10" s="195" t="s">
        <v>1041</v>
      </c>
      <c r="AA10" s="195" t="s">
        <v>1042</v>
      </c>
      <c r="AC10" s="9" t="s">
        <v>116</v>
      </c>
      <c r="AD10" s="7" t="s">
        <v>97</v>
      </c>
      <c r="AG10" s="5" t="s">
        <v>86</v>
      </c>
      <c r="AH10" s="8">
        <v>4726</v>
      </c>
      <c r="AI10" s="8">
        <v>4500</v>
      </c>
      <c r="AJ10" s="8">
        <v>4377</v>
      </c>
      <c r="AK10" s="8">
        <v>3699</v>
      </c>
      <c r="AL10" s="8">
        <v>2938</v>
      </c>
      <c r="AM10" s="8">
        <v>2096</v>
      </c>
      <c r="AN10" s="8">
        <v>1500</v>
      </c>
      <c r="AO10" s="101">
        <v>0</v>
      </c>
      <c r="AP10" s="12">
        <v>0</v>
      </c>
      <c r="AQ10" s="12">
        <v>0</v>
      </c>
      <c r="AR10" s="8">
        <v>1592</v>
      </c>
      <c r="AS10" s="8">
        <v>2497</v>
      </c>
      <c r="AT10" s="8">
        <v>2435</v>
      </c>
      <c r="AU10" s="8">
        <v>1798</v>
      </c>
      <c r="AV10" s="8">
        <v>1212</v>
      </c>
      <c r="AW10" s="8">
        <v>1397</v>
      </c>
      <c r="AX10" s="8">
        <v>2034</v>
      </c>
      <c r="AY10" s="8">
        <v>3164</v>
      </c>
      <c r="AZ10" s="8">
        <v>4634</v>
      </c>
      <c r="BA10" s="8">
        <v>5836</v>
      </c>
      <c r="BB10" s="8">
        <v>5342</v>
      </c>
    </row>
    <row r="11" spans="1:54" ht="15" x14ac:dyDescent="0.2">
      <c r="A11" s="194">
        <v>20073</v>
      </c>
      <c r="B11" s="195" t="s">
        <v>1059</v>
      </c>
      <c r="C11" s="195" t="s">
        <v>1059</v>
      </c>
      <c r="D11" s="195" t="s">
        <v>1055</v>
      </c>
      <c r="E11" s="195" t="s">
        <v>1056</v>
      </c>
      <c r="F11" s="195" t="s">
        <v>1057</v>
      </c>
      <c r="G11" s="195" t="s">
        <v>217</v>
      </c>
      <c r="H11" s="195" t="s">
        <v>407</v>
      </c>
      <c r="I11" s="195" t="s">
        <v>408</v>
      </c>
      <c r="J11" s="195" t="s">
        <v>409</v>
      </c>
      <c r="K11" s="195" t="s">
        <v>98</v>
      </c>
      <c r="L11" s="195" t="s">
        <v>99</v>
      </c>
      <c r="M11" s="195" t="s">
        <v>262</v>
      </c>
      <c r="N11" s="195" t="s">
        <v>466</v>
      </c>
      <c r="O11" s="195" t="s">
        <v>272</v>
      </c>
      <c r="P11" s="195" t="s">
        <v>1048</v>
      </c>
      <c r="Q11" s="194">
        <v>3</v>
      </c>
      <c r="R11" s="194">
        <v>2</v>
      </c>
      <c r="S11" s="194">
        <v>2312</v>
      </c>
      <c r="T11" s="194">
        <v>23</v>
      </c>
      <c r="U11" s="194">
        <v>20</v>
      </c>
      <c r="V11" s="194">
        <v>1</v>
      </c>
      <c r="W11" s="194">
        <v>46</v>
      </c>
      <c r="X11" s="195" t="s">
        <v>465</v>
      </c>
      <c r="Y11" s="195" t="s">
        <v>466</v>
      </c>
      <c r="Z11" s="195" t="s">
        <v>1041</v>
      </c>
      <c r="AA11" s="195" t="s">
        <v>1042</v>
      </c>
      <c r="AC11" s="6" t="s">
        <v>101</v>
      </c>
      <c r="AD11" s="7" t="s">
        <v>122</v>
      </c>
      <c r="AG11" s="5" t="s">
        <v>87</v>
      </c>
      <c r="AH11" s="8">
        <v>5394</v>
      </c>
      <c r="AI11" s="8">
        <v>5168</v>
      </c>
      <c r="AJ11" s="8">
        <v>5045</v>
      </c>
      <c r="AK11" s="8">
        <v>4366</v>
      </c>
      <c r="AL11" s="8">
        <v>3606</v>
      </c>
      <c r="AM11" s="8">
        <v>2764</v>
      </c>
      <c r="AN11" s="8">
        <v>2168</v>
      </c>
      <c r="AO11" s="8">
        <v>1654</v>
      </c>
      <c r="AP11" s="101">
        <v>0</v>
      </c>
      <c r="AQ11" s="12">
        <v>0</v>
      </c>
      <c r="AR11" s="101">
        <v>0</v>
      </c>
      <c r="AS11" s="8">
        <v>1829</v>
      </c>
      <c r="AT11" s="8">
        <v>1767</v>
      </c>
      <c r="AU11" s="8">
        <v>1130</v>
      </c>
      <c r="AV11" s="8">
        <v>545</v>
      </c>
      <c r="AW11" s="8">
        <v>719</v>
      </c>
      <c r="AX11" s="8">
        <v>1366</v>
      </c>
      <c r="AY11" s="8">
        <v>2497</v>
      </c>
      <c r="AZ11" s="8">
        <v>3966</v>
      </c>
      <c r="BA11" s="8">
        <v>5168</v>
      </c>
      <c r="BB11" s="8">
        <v>5620</v>
      </c>
    </row>
    <row r="12" spans="1:54" ht="15" x14ac:dyDescent="0.2">
      <c r="A12" s="194">
        <v>20074</v>
      </c>
      <c r="B12" s="195" t="s">
        <v>1060</v>
      </c>
      <c r="C12" s="195" t="s">
        <v>1061</v>
      </c>
      <c r="D12" s="195" t="s">
        <v>1062</v>
      </c>
      <c r="E12" s="195" t="s">
        <v>1063</v>
      </c>
      <c r="F12" s="195" t="s">
        <v>1061</v>
      </c>
      <c r="G12" s="195" t="s">
        <v>217</v>
      </c>
      <c r="H12" s="195" t="s">
        <v>290</v>
      </c>
      <c r="I12" s="195" t="s">
        <v>169</v>
      </c>
      <c r="J12" s="195" t="s">
        <v>291</v>
      </c>
      <c r="K12" s="195" t="s">
        <v>98</v>
      </c>
      <c r="L12" s="195" t="s">
        <v>170</v>
      </c>
      <c r="M12" s="195" t="s">
        <v>262</v>
      </c>
      <c r="N12" s="195" t="s">
        <v>466</v>
      </c>
      <c r="O12" s="195" t="s">
        <v>272</v>
      </c>
      <c r="P12" s="195" t="s">
        <v>1048</v>
      </c>
      <c r="Q12" s="194">
        <v>1</v>
      </c>
      <c r="R12" s="194">
        <v>12</v>
      </c>
      <c r="S12" s="194">
        <v>40</v>
      </c>
      <c r="T12" s="194">
        <v>1</v>
      </c>
      <c r="U12" s="194">
        <v>40</v>
      </c>
      <c r="V12" s="194">
        <v>1</v>
      </c>
      <c r="W12" s="194">
        <v>12</v>
      </c>
      <c r="X12" s="195" t="s">
        <v>465</v>
      </c>
      <c r="Y12" s="195" t="s">
        <v>466</v>
      </c>
      <c r="Z12" s="195" t="s">
        <v>1041</v>
      </c>
      <c r="AA12" s="195" t="s">
        <v>1042</v>
      </c>
      <c r="AC12" s="6" t="s">
        <v>116</v>
      </c>
      <c r="AD12" s="7" t="s">
        <v>86</v>
      </c>
      <c r="AG12" s="5" t="s">
        <v>88</v>
      </c>
      <c r="AH12" s="8">
        <v>6329</v>
      </c>
      <c r="AI12" s="8">
        <v>6092</v>
      </c>
      <c r="AJ12" s="8">
        <v>5969</v>
      </c>
      <c r="AK12" s="8">
        <v>5301</v>
      </c>
      <c r="AL12" s="8">
        <v>4531</v>
      </c>
      <c r="AM12" s="8">
        <v>3688</v>
      </c>
      <c r="AN12" s="8">
        <v>3062</v>
      </c>
      <c r="AO12" s="8">
        <v>2579</v>
      </c>
      <c r="AP12" s="8">
        <v>1592</v>
      </c>
      <c r="AQ12" s="101">
        <v>0</v>
      </c>
      <c r="AR12" s="12">
        <v>0</v>
      </c>
      <c r="AS12" s="101">
        <v>0</v>
      </c>
      <c r="AT12" s="8">
        <v>2589</v>
      </c>
      <c r="AU12" s="8">
        <v>1952</v>
      </c>
      <c r="AV12" s="8">
        <v>1366</v>
      </c>
      <c r="AW12" s="8">
        <v>1654</v>
      </c>
      <c r="AX12" s="8">
        <v>2291</v>
      </c>
      <c r="AY12" s="8">
        <v>3421</v>
      </c>
      <c r="AZ12" s="8">
        <v>4901</v>
      </c>
      <c r="BA12" s="8">
        <v>6103</v>
      </c>
      <c r="BB12" s="8">
        <v>6555</v>
      </c>
    </row>
    <row r="13" spans="1:54" ht="15" x14ac:dyDescent="0.2">
      <c r="A13" s="194">
        <v>20075</v>
      </c>
      <c r="B13" s="195" t="s">
        <v>1064</v>
      </c>
      <c r="C13" s="195" t="s">
        <v>1064</v>
      </c>
      <c r="D13" s="195" t="s">
        <v>1065</v>
      </c>
      <c r="E13" s="195" t="s">
        <v>1064</v>
      </c>
      <c r="F13" s="195" t="s">
        <v>1064</v>
      </c>
      <c r="G13" s="195" t="s">
        <v>265</v>
      </c>
      <c r="H13" s="195" t="s">
        <v>117</v>
      </c>
      <c r="I13" s="195" t="s">
        <v>1066</v>
      </c>
      <c r="J13" s="195" t="s">
        <v>1067</v>
      </c>
      <c r="K13" s="195" t="s">
        <v>98</v>
      </c>
      <c r="L13" s="195" t="s">
        <v>118</v>
      </c>
      <c r="M13" s="195" t="s">
        <v>219</v>
      </c>
      <c r="N13" s="195" t="s">
        <v>1068</v>
      </c>
      <c r="O13" s="195" t="s">
        <v>272</v>
      </c>
      <c r="P13" s="195" t="s">
        <v>1048</v>
      </c>
      <c r="Q13" s="194">
        <v>1</v>
      </c>
      <c r="R13" s="194">
        <v>3</v>
      </c>
      <c r="S13" s="194">
        <v>30</v>
      </c>
      <c r="T13" s="194">
        <v>1</v>
      </c>
      <c r="U13" s="194">
        <v>30</v>
      </c>
      <c r="V13" s="194">
        <v>1</v>
      </c>
      <c r="W13" s="194">
        <v>3</v>
      </c>
      <c r="X13" s="195" t="s">
        <v>329</v>
      </c>
      <c r="Y13" s="195" t="s">
        <v>330</v>
      </c>
      <c r="Z13" s="195" t="s">
        <v>1069</v>
      </c>
      <c r="AA13" s="195" t="s">
        <v>1070</v>
      </c>
      <c r="AC13" s="6" t="s">
        <v>101</v>
      </c>
      <c r="AD13" s="7" t="s">
        <v>127</v>
      </c>
      <c r="AG13" s="5" t="s">
        <v>89</v>
      </c>
      <c r="AH13" s="8">
        <v>7233</v>
      </c>
      <c r="AI13" s="8">
        <v>6997</v>
      </c>
      <c r="AJ13" s="8">
        <v>6873</v>
      </c>
      <c r="AK13" s="8">
        <v>6205</v>
      </c>
      <c r="AL13" s="8">
        <v>5435</v>
      </c>
      <c r="AM13" s="8">
        <v>4592</v>
      </c>
      <c r="AN13" s="8">
        <v>3997</v>
      </c>
      <c r="AO13" s="8">
        <v>3483</v>
      </c>
      <c r="AP13" s="8">
        <v>2497</v>
      </c>
      <c r="AQ13" s="8">
        <v>1829</v>
      </c>
      <c r="AR13" s="101">
        <v>0</v>
      </c>
      <c r="AS13" s="12">
        <v>0</v>
      </c>
      <c r="AT13" s="101">
        <v>0</v>
      </c>
      <c r="AU13" s="8">
        <v>2846</v>
      </c>
      <c r="AV13" s="8">
        <v>2260</v>
      </c>
      <c r="AW13" s="8">
        <v>2548</v>
      </c>
      <c r="AX13" s="8">
        <v>3195</v>
      </c>
      <c r="AY13" s="8">
        <v>4315</v>
      </c>
      <c r="AZ13" s="8">
        <v>5795</v>
      </c>
      <c r="BA13" s="8">
        <v>6997</v>
      </c>
      <c r="BB13" s="8">
        <v>7449</v>
      </c>
    </row>
    <row r="14" spans="1:54" ht="15" x14ac:dyDescent="0.2">
      <c r="A14" s="194">
        <v>20076</v>
      </c>
      <c r="B14" s="195" t="s">
        <v>1071</v>
      </c>
      <c r="C14" s="195" t="s">
        <v>1072</v>
      </c>
      <c r="D14" s="195" t="s">
        <v>1073</v>
      </c>
      <c r="E14" s="195" t="s">
        <v>1071</v>
      </c>
      <c r="F14" s="195" t="s">
        <v>1074</v>
      </c>
      <c r="G14" s="195" t="s">
        <v>217</v>
      </c>
      <c r="H14" s="195" t="s">
        <v>136</v>
      </c>
      <c r="I14" s="195" t="s">
        <v>137</v>
      </c>
      <c r="J14" s="195" t="s">
        <v>289</v>
      </c>
      <c r="K14" s="195" t="s">
        <v>98</v>
      </c>
      <c r="L14" s="195" t="s">
        <v>99</v>
      </c>
      <c r="M14" s="195" t="s">
        <v>397</v>
      </c>
      <c r="N14" s="195" t="s">
        <v>271</v>
      </c>
      <c r="O14" s="195" t="s">
        <v>1075</v>
      </c>
      <c r="P14" s="195" t="s">
        <v>1040</v>
      </c>
      <c r="Q14" s="194">
        <v>1</v>
      </c>
      <c r="R14" s="194">
        <v>6</v>
      </c>
      <c r="S14" s="194">
        <v>11</v>
      </c>
      <c r="T14" s="194">
        <v>1</v>
      </c>
      <c r="U14" s="194">
        <v>11</v>
      </c>
      <c r="V14" s="194">
        <v>1</v>
      </c>
      <c r="W14" s="194">
        <v>6</v>
      </c>
      <c r="X14" s="195" t="s">
        <v>274</v>
      </c>
      <c r="Y14" s="195" t="s">
        <v>275</v>
      </c>
      <c r="Z14" s="195" t="s">
        <v>1076</v>
      </c>
      <c r="AA14" s="195" t="s">
        <v>1077</v>
      </c>
      <c r="AC14" s="6" t="s">
        <v>101</v>
      </c>
      <c r="AD14" s="7" t="s">
        <v>129</v>
      </c>
      <c r="AG14" s="5" t="s">
        <v>90</v>
      </c>
      <c r="AH14" s="8">
        <v>7161</v>
      </c>
      <c r="AI14" s="8">
        <v>6935</v>
      </c>
      <c r="AJ14" s="8">
        <v>6812</v>
      </c>
      <c r="AK14" s="8">
        <v>6134</v>
      </c>
      <c r="AL14" s="8">
        <v>5373</v>
      </c>
      <c r="AM14" s="8">
        <v>4531</v>
      </c>
      <c r="AN14" s="8">
        <v>3935</v>
      </c>
      <c r="AO14" s="8">
        <v>3421</v>
      </c>
      <c r="AP14" s="8">
        <v>2435</v>
      </c>
      <c r="AQ14" s="8">
        <v>1767</v>
      </c>
      <c r="AR14" s="8">
        <v>2589</v>
      </c>
      <c r="AS14" s="101">
        <v>0</v>
      </c>
      <c r="AT14" s="12">
        <v>0</v>
      </c>
      <c r="AU14" s="101">
        <v>0</v>
      </c>
      <c r="AV14" s="8">
        <v>1223</v>
      </c>
      <c r="AW14" s="8">
        <v>2291</v>
      </c>
      <c r="AX14" s="8">
        <v>2928</v>
      </c>
      <c r="AY14" s="8">
        <v>4058</v>
      </c>
      <c r="AZ14" s="8">
        <v>5538</v>
      </c>
      <c r="BA14" s="8">
        <v>6740</v>
      </c>
      <c r="BB14" s="8">
        <v>7192</v>
      </c>
    </row>
    <row r="15" spans="1:54" ht="15" x14ac:dyDescent="0.2">
      <c r="A15" s="194">
        <v>20077</v>
      </c>
      <c r="B15" s="195" t="s">
        <v>1078</v>
      </c>
      <c r="C15" s="195" t="s">
        <v>1079</v>
      </c>
      <c r="D15" s="195" t="s">
        <v>1080</v>
      </c>
      <c r="E15" s="195" t="s">
        <v>1078</v>
      </c>
      <c r="F15" s="195" t="s">
        <v>1081</v>
      </c>
      <c r="G15" s="195" t="s">
        <v>217</v>
      </c>
      <c r="H15" s="195" t="s">
        <v>136</v>
      </c>
      <c r="I15" s="195" t="s">
        <v>137</v>
      </c>
      <c r="J15" s="195" t="s">
        <v>289</v>
      </c>
      <c r="K15" s="195" t="s">
        <v>98</v>
      </c>
      <c r="L15" s="195" t="s">
        <v>99</v>
      </c>
      <c r="M15" s="195" t="s">
        <v>397</v>
      </c>
      <c r="N15" s="195" t="s">
        <v>271</v>
      </c>
      <c r="O15" s="195" t="s">
        <v>1075</v>
      </c>
      <c r="P15" s="195" t="s">
        <v>1040</v>
      </c>
      <c r="Q15" s="194">
        <v>1</v>
      </c>
      <c r="R15" s="194">
        <v>6</v>
      </c>
      <c r="S15" s="194">
        <v>9</v>
      </c>
      <c r="T15" s="194">
        <v>1</v>
      </c>
      <c r="U15" s="194">
        <v>9</v>
      </c>
      <c r="V15" s="194">
        <v>1</v>
      </c>
      <c r="W15" s="194">
        <v>6</v>
      </c>
      <c r="X15" s="195" t="s">
        <v>274</v>
      </c>
      <c r="Y15" s="195" t="s">
        <v>275</v>
      </c>
      <c r="Z15" s="195" t="s">
        <v>1076</v>
      </c>
      <c r="AA15" s="195" t="s">
        <v>1077</v>
      </c>
      <c r="AC15" s="6" t="s">
        <v>101</v>
      </c>
      <c r="AD15" s="7" t="s">
        <v>131</v>
      </c>
      <c r="AG15" s="5" t="s">
        <v>91</v>
      </c>
      <c r="AH15" s="8">
        <v>6524</v>
      </c>
      <c r="AI15" s="8">
        <v>6288</v>
      </c>
      <c r="AJ15" s="8">
        <v>6175</v>
      </c>
      <c r="AK15" s="8">
        <v>5497</v>
      </c>
      <c r="AL15" s="8">
        <v>4716</v>
      </c>
      <c r="AM15" s="8">
        <v>3894</v>
      </c>
      <c r="AN15" s="8">
        <v>3298</v>
      </c>
      <c r="AO15" s="8">
        <v>2784</v>
      </c>
      <c r="AP15" s="8">
        <v>1798</v>
      </c>
      <c r="AQ15" s="8">
        <v>1130</v>
      </c>
      <c r="AR15" s="8">
        <v>1952</v>
      </c>
      <c r="AS15" s="8">
        <v>2846</v>
      </c>
      <c r="AT15" s="8">
        <v>637</v>
      </c>
      <c r="AU15" s="12">
        <v>0</v>
      </c>
      <c r="AV15" s="8">
        <v>586</v>
      </c>
      <c r="AW15" s="8">
        <v>1654</v>
      </c>
      <c r="AX15" s="8">
        <v>2291</v>
      </c>
      <c r="AY15" s="8">
        <v>3421</v>
      </c>
      <c r="AZ15" s="8">
        <v>4901</v>
      </c>
      <c r="BA15" s="8">
        <v>6103</v>
      </c>
      <c r="BB15" s="8">
        <v>6555</v>
      </c>
    </row>
    <row r="16" spans="1:54" ht="15" x14ac:dyDescent="0.2">
      <c r="A16" s="194">
        <v>20078</v>
      </c>
      <c r="B16" s="195" t="s">
        <v>1082</v>
      </c>
      <c r="C16" s="195" t="s">
        <v>1083</v>
      </c>
      <c r="D16" s="195" t="s">
        <v>1084</v>
      </c>
      <c r="E16" s="195" t="s">
        <v>1082</v>
      </c>
      <c r="F16" s="195" t="s">
        <v>1085</v>
      </c>
      <c r="G16" s="195" t="s">
        <v>217</v>
      </c>
      <c r="H16" s="195" t="s">
        <v>136</v>
      </c>
      <c r="I16" s="195" t="s">
        <v>137</v>
      </c>
      <c r="J16" s="195" t="s">
        <v>289</v>
      </c>
      <c r="K16" s="195" t="s">
        <v>98</v>
      </c>
      <c r="L16" s="195" t="s">
        <v>99</v>
      </c>
      <c r="M16" s="195" t="s">
        <v>397</v>
      </c>
      <c r="N16" s="195" t="s">
        <v>271</v>
      </c>
      <c r="O16" s="195" t="s">
        <v>1075</v>
      </c>
      <c r="P16" s="195" t="s">
        <v>1040</v>
      </c>
      <c r="Q16" s="194">
        <v>1</v>
      </c>
      <c r="R16" s="194">
        <v>6</v>
      </c>
      <c r="S16" s="194">
        <v>7</v>
      </c>
      <c r="T16" s="194">
        <v>1</v>
      </c>
      <c r="U16" s="194">
        <v>7</v>
      </c>
      <c r="V16" s="194">
        <v>1</v>
      </c>
      <c r="W16" s="194">
        <v>6</v>
      </c>
      <c r="X16" s="195" t="s">
        <v>274</v>
      </c>
      <c r="Y16" s="195" t="s">
        <v>275</v>
      </c>
      <c r="Z16" s="195" t="s">
        <v>1076</v>
      </c>
      <c r="AA16" s="195" t="s">
        <v>1077</v>
      </c>
      <c r="AC16" s="9" t="s">
        <v>132</v>
      </c>
      <c r="AD16" s="7" t="s">
        <v>133</v>
      </c>
      <c r="AG16" s="5" t="s">
        <v>92</v>
      </c>
      <c r="AH16" s="8">
        <v>5938</v>
      </c>
      <c r="AI16" s="8">
        <v>5702</v>
      </c>
      <c r="AJ16" s="8">
        <v>5579</v>
      </c>
      <c r="AK16" s="8">
        <v>4911</v>
      </c>
      <c r="AL16" s="8">
        <v>4140</v>
      </c>
      <c r="AM16" s="8">
        <v>3298</v>
      </c>
      <c r="AN16" s="8">
        <v>2712</v>
      </c>
      <c r="AO16" s="8">
        <v>2188</v>
      </c>
      <c r="AP16" s="8">
        <v>1212</v>
      </c>
      <c r="AQ16" s="8">
        <v>545</v>
      </c>
      <c r="AR16" s="8">
        <v>1366</v>
      </c>
      <c r="AS16" s="8">
        <v>2260</v>
      </c>
      <c r="AT16" s="8">
        <v>1223</v>
      </c>
      <c r="AU16" s="8">
        <v>586</v>
      </c>
      <c r="AV16" s="12">
        <v>0</v>
      </c>
      <c r="AW16" s="8">
        <v>1068</v>
      </c>
      <c r="AX16" s="8">
        <v>1705</v>
      </c>
      <c r="AY16" s="8">
        <v>2836</v>
      </c>
      <c r="AZ16" s="8">
        <v>4305</v>
      </c>
      <c r="BA16" s="8">
        <v>5517</v>
      </c>
      <c r="BB16" s="8">
        <v>5969</v>
      </c>
    </row>
    <row r="17" spans="1:54" ht="15" x14ac:dyDescent="0.2">
      <c r="A17" s="194">
        <v>20079</v>
      </c>
      <c r="B17" s="195" t="s">
        <v>1086</v>
      </c>
      <c r="C17" s="195" t="s">
        <v>1087</v>
      </c>
      <c r="D17" s="195" t="s">
        <v>1088</v>
      </c>
      <c r="E17" s="195" t="s">
        <v>1086</v>
      </c>
      <c r="F17" s="195" t="s">
        <v>1089</v>
      </c>
      <c r="G17" s="195" t="s">
        <v>265</v>
      </c>
      <c r="H17" s="195" t="s">
        <v>117</v>
      </c>
      <c r="I17" s="195" t="s">
        <v>554</v>
      </c>
      <c r="J17" s="195" t="s">
        <v>555</v>
      </c>
      <c r="K17" s="195" t="s">
        <v>98</v>
      </c>
      <c r="L17" s="195" t="s">
        <v>400</v>
      </c>
      <c r="M17" s="195" t="s">
        <v>397</v>
      </c>
      <c r="N17" s="195" t="s">
        <v>271</v>
      </c>
      <c r="O17" s="195" t="s">
        <v>1075</v>
      </c>
      <c r="P17" s="195" t="s">
        <v>1090</v>
      </c>
      <c r="Q17" s="194">
        <v>1</v>
      </c>
      <c r="R17" s="194">
        <v>6</v>
      </c>
      <c r="S17" s="194">
        <v>15</v>
      </c>
      <c r="T17" s="194">
        <v>1</v>
      </c>
      <c r="U17" s="194">
        <v>15</v>
      </c>
      <c r="V17" s="194">
        <v>1</v>
      </c>
      <c r="W17" s="194">
        <v>6</v>
      </c>
      <c r="X17" s="195" t="s">
        <v>1091</v>
      </c>
      <c r="Y17" s="195" t="s">
        <v>1092</v>
      </c>
      <c r="Z17" s="195" t="s">
        <v>1093</v>
      </c>
      <c r="AA17" s="195" t="s">
        <v>1094</v>
      </c>
      <c r="AC17" s="6" t="s">
        <v>134</v>
      </c>
      <c r="AD17" s="7" t="s">
        <v>134</v>
      </c>
      <c r="AG17" s="5" t="s">
        <v>93</v>
      </c>
      <c r="AH17" s="8">
        <v>5414</v>
      </c>
      <c r="AI17" s="8">
        <v>5599</v>
      </c>
      <c r="AJ17" s="8">
        <v>5743</v>
      </c>
      <c r="AK17" s="8">
        <v>5096</v>
      </c>
      <c r="AL17" s="8">
        <v>4325</v>
      </c>
      <c r="AM17" s="8">
        <v>3483</v>
      </c>
      <c r="AN17" s="8">
        <v>2897</v>
      </c>
      <c r="AO17" s="8">
        <v>2373</v>
      </c>
      <c r="AP17" s="8">
        <v>1397</v>
      </c>
      <c r="AQ17" s="8">
        <v>719</v>
      </c>
      <c r="AR17" s="8">
        <v>1654</v>
      </c>
      <c r="AS17" s="8">
        <v>2548</v>
      </c>
      <c r="AT17" s="8">
        <v>2291</v>
      </c>
      <c r="AU17" s="8">
        <v>1654</v>
      </c>
      <c r="AV17" s="8">
        <v>1068</v>
      </c>
      <c r="AW17" s="12">
        <v>0</v>
      </c>
      <c r="AX17" s="8">
        <v>637</v>
      </c>
      <c r="AY17" s="8">
        <v>1767</v>
      </c>
      <c r="AZ17" s="8">
        <v>3247</v>
      </c>
      <c r="BA17" s="8">
        <v>4449</v>
      </c>
      <c r="BB17" s="8">
        <v>4901</v>
      </c>
    </row>
    <row r="18" spans="1:54" ht="15" x14ac:dyDescent="0.2">
      <c r="A18" s="194">
        <v>20080</v>
      </c>
      <c r="B18" s="195" t="s">
        <v>602</v>
      </c>
      <c r="C18" s="195" t="s">
        <v>1095</v>
      </c>
      <c r="D18" s="195" t="s">
        <v>1096</v>
      </c>
      <c r="E18" s="195" t="s">
        <v>602</v>
      </c>
      <c r="F18" s="195" t="s">
        <v>1095</v>
      </c>
      <c r="G18" s="195" t="s">
        <v>217</v>
      </c>
      <c r="H18" s="195" t="s">
        <v>284</v>
      </c>
      <c r="I18" s="195" t="s">
        <v>113</v>
      </c>
      <c r="J18" s="195" t="s">
        <v>285</v>
      </c>
      <c r="K18" s="195" t="s">
        <v>105</v>
      </c>
      <c r="L18" s="195" t="s">
        <v>110</v>
      </c>
      <c r="M18" s="195" t="s">
        <v>114</v>
      </c>
      <c r="N18" s="195" t="s">
        <v>277</v>
      </c>
      <c r="O18" s="195" t="s">
        <v>278</v>
      </c>
      <c r="P18" s="195" t="s">
        <v>1097</v>
      </c>
      <c r="Q18" s="194">
        <v>1</v>
      </c>
      <c r="R18" s="194">
        <v>50</v>
      </c>
      <c r="S18" s="194">
        <v>15</v>
      </c>
      <c r="T18" s="194">
        <v>1</v>
      </c>
      <c r="U18" s="194">
        <v>15</v>
      </c>
      <c r="V18" s="194">
        <v>1</v>
      </c>
      <c r="W18" s="194">
        <v>50</v>
      </c>
      <c r="X18" s="195" t="s">
        <v>280</v>
      </c>
      <c r="Y18" s="195" t="s">
        <v>281</v>
      </c>
      <c r="Z18" s="195" t="s">
        <v>1098</v>
      </c>
      <c r="AA18" s="195" t="s">
        <v>1099</v>
      </c>
      <c r="AC18" s="9" t="s">
        <v>101</v>
      </c>
      <c r="AD18" s="7" t="s">
        <v>135</v>
      </c>
      <c r="AG18" s="5" t="s">
        <v>94</v>
      </c>
      <c r="AH18" s="8">
        <v>4777</v>
      </c>
      <c r="AI18" s="8">
        <v>4952</v>
      </c>
      <c r="AJ18" s="8">
        <v>5106</v>
      </c>
      <c r="AK18" s="8">
        <v>5733</v>
      </c>
      <c r="AL18" s="8">
        <v>4962</v>
      </c>
      <c r="AM18" s="8">
        <v>4130</v>
      </c>
      <c r="AN18" s="8">
        <v>3534</v>
      </c>
      <c r="AO18" s="8">
        <v>3021</v>
      </c>
      <c r="AP18" s="8">
        <v>2034</v>
      </c>
      <c r="AQ18" s="8">
        <v>1366</v>
      </c>
      <c r="AR18" s="8">
        <v>2291</v>
      </c>
      <c r="AS18" s="8">
        <v>3195</v>
      </c>
      <c r="AT18" s="8">
        <v>2928</v>
      </c>
      <c r="AU18" s="8">
        <v>2291</v>
      </c>
      <c r="AV18" s="8">
        <v>1705</v>
      </c>
      <c r="AW18" s="8">
        <v>637</v>
      </c>
      <c r="AX18" s="12">
        <v>0</v>
      </c>
      <c r="AY18" s="8">
        <v>1130</v>
      </c>
      <c r="AZ18" s="8">
        <v>2610</v>
      </c>
      <c r="BA18" s="8">
        <v>3812</v>
      </c>
      <c r="BB18" s="8">
        <v>4264</v>
      </c>
    </row>
    <row r="19" spans="1:54" ht="15" x14ac:dyDescent="0.2">
      <c r="A19" s="194">
        <v>20081</v>
      </c>
      <c r="B19" s="195" t="s">
        <v>1100</v>
      </c>
      <c r="C19" s="195" t="s">
        <v>1101</v>
      </c>
      <c r="D19" s="195" t="s">
        <v>1102</v>
      </c>
      <c r="E19" s="195" t="s">
        <v>1103</v>
      </c>
      <c r="F19" s="195" t="s">
        <v>1104</v>
      </c>
      <c r="G19" s="195" t="s">
        <v>217</v>
      </c>
      <c r="H19" s="195" t="s">
        <v>426</v>
      </c>
      <c r="I19" s="195" t="s">
        <v>427</v>
      </c>
      <c r="J19" s="195" t="s">
        <v>428</v>
      </c>
      <c r="K19" s="195" t="s">
        <v>105</v>
      </c>
      <c r="L19" s="195" t="s">
        <v>99</v>
      </c>
      <c r="M19" s="195" t="s">
        <v>257</v>
      </c>
      <c r="N19" s="195" t="s">
        <v>277</v>
      </c>
      <c r="O19" s="195" t="s">
        <v>278</v>
      </c>
      <c r="P19" s="195" t="s">
        <v>1048</v>
      </c>
      <c r="Q19" s="194">
        <v>1</v>
      </c>
      <c r="R19" s="194">
        <v>3</v>
      </c>
      <c r="S19" s="194">
        <v>10</v>
      </c>
      <c r="T19" s="194">
        <v>1</v>
      </c>
      <c r="U19" s="194">
        <v>10</v>
      </c>
      <c r="V19" s="194">
        <v>1</v>
      </c>
      <c r="W19" s="194">
        <v>3</v>
      </c>
      <c r="X19" s="195" t="s">
        <v>280</v>
      </c>
      <c r="Y19" s="195" t="s">
        <v>281</v>
      </c>
      <c r="Z19" s="195" t="s">
        <v>1105</v>
      </c>
      <c r="AA19" s="195" t="s">
        <v>1106</v>
      </c>
      <c r="AC19" s="6" t="s">
        <v>101</v>
      </c>
      <c r="AD19" s="7" t="s">
        <v>140</v>
      </c>
      <c r="AG19" s="5" t="s">
        <v>52</v>
      </c>
      <c r="AH19" s="8">
        <v>3647</v>
      </c>
      <c r="AI19" s="8">
        <v>3822</v>
      </c>
      <c r="AJ19" s="8">
        <v>3976</v>
      </c>
      <c r="AK19" s="8">
        <v>4623</v>
      </c>
      <c r="AL19" s="8">
        <v>5384</v>
      </c>
      <c r="AM19" s="8">
        <v>5353</v>
      </c>
      <c r="AN19" s="8">
        <v>4664</v>
      </c>
      <c r="AO19" s="8">
        <v>4140</v>
      </c>
      <c r="AP19" s="8">
        <v>3164</v>
      </c>
      <c r="AQ19" s="8">
        <v>2497</v>
      </c>
      <c r="AR19" s="8">
        <v>3421</v>
      </c>
      <c r="AS19" s="8">
        <v>4315</v>
      </c>
      <c r="AT19" s="8">
        <v>4058</v>
      </c>
      <c r="AU19" s="8">
        <v>3421</v>
      </c>
      <c r="AV19" s="8">
        <v>2836</v>
      </c>
      <c r="AW19" s="8">
        <v>1767</v>
      </c>
      <c r="AX19" s="8">
        <v>1130</v>
      </c>
      <c r="AY19" s="12">
        <v>0</v>
      </c>
      <c r="AZ19" s="8">
        <v>1479</v>
      </c>
      <c r="BA19" s="8">
        <v>2682</v>
      </c>
      <c r="BB19" s="8">
        <v>3134</v>
      </c>
    </row>
    <row r="20" spans="1:54" ht="15" x14ac:dyDescent="0.2">
      <c r="A20" s="194">
        <v>20082</v>
      </c>
      <c r="B20" s="195" t="s">
        <v>1107</v>
      </c>
      <c r="C20" s="195" t="s">
        <v>1108</v>
      </c>
      <c r="D20" s="195" t="s">
        <v>1109</v>
      </c>
      <c r="E20" s="195" t="s">
        <v>1107</v>
      </c>
      <c r="F20" s="195" t="s">
        <v>1108</v>
      </c>
      <c r="G20" s="195" t="s">
        <v>217</v>
      </c>
      <c r="H20" s="195" t="s">
        <v>514</v>
      </c>
      <c r="I20" s="195" t="s">
        <v>515</v>
      </c>
      <c r="J20" s="195" t="s">
        <v>516</v>
      </c>
      <c r="K20" s="195" t="s">
        <v>105</v>
      </c>
      <c r="L20" s="195" t="s">
        <v>99</v>
      </c>
      <c r="M20" s="195" t="s">
        <v>247</v>
      </c>
      <c r="N20" s="195" t="s">
        <v>277</v>
      </c>
      <c r="O20" s="195" t="s">
        <v>278</v>
      </c>
      <c r="P20" s="195" t="s">
        <v>1048</v>
      </c>
      <c r="Q20" s="194">
        <v>1</v>
      </c>
      <c r="R20" s="194">
        <v>24</v>
      </c>
      <c r="S20" s="194">
        <v>20</v>
      </c>
      <c r="T20" s="194">
        <v>1</v>
      </c>
      <c r="U20" s="194">
        <v>20</v>
      </c>
      <c r="V20" s="194">
        <v>1</v>
      </c>
      <c r="W20" s="194">
        <v>24</v>
      </c>
      <c r="X20" s="195" t="s">
        <v>280</v>
      </c>
      <c r="Y20" s="195" t="s">
        <v>281</v>
      </c>
      <c r="Z20" s="195" t="s">
        <v>1098</v>
      </c>
      <c r="AA20" s="195" t="s">
        <v>1099</v>
      </c>
      <c r="AC20" s="6" t="s">
        <v>101</v>
      </c>
      <c r="AD20" s="7" t="s">
        <v>142</v>
      </c>
      <c r="AG20" s="5" t="s">
        <v>95</v>
      </c>
      <c r="AH20" s="8">
        <v>2539</v>
      </c>
      <c r="AI20" s="8">
        <v>2708</v>
      </c>
      <c r="AJ20" s="8">
        <v>2623</v>
      </c>
      <c r="AK20" s="8">
        <v>3464</v>
      </c>
      <c r="AL20" s="8">
        <v>3914</v>
      </c>
      <c r="AM20" s="8">
        <v>4757</v>
      </c>
      <c r="AN20" s="8">
        <v>5342</v>
      </c>
      <c r="AO20" s="8">
        <v>5620</v>
      </c>
      <c r="AP20" s="8">
        <v>4634</v>
      </c>
      <c r="AQ20" s="8">
        <v>3966</v>
      </c>
      <c r="AR20" s="8">
        <v>4901</v>
      </c>
      <c r="AS20" s="8">
        <v>5795</v>
      </c>
      <c r="AT20" s="8">
        <v>5538</v>
      </c>
      <c r="AU20" s="8">
        <v>4901</v>
      </c>
      <c r="AV20" s="8">
        <v>4305</v>
      </c>
      <c r="AW20" s="8">
        <v>3247</v>
      </c>
      <c r="AX20" s="8">
        <v>2610</v>
      </c>
      <c r="AY20" s="8">
        <v>1479</v>
      </c>
      <c r="AZ20" s="13">
        <v>0</v>
      </c>
      <c r="BA20" s="13">
        <v>0</v>
      </c>
      <c r="BB20" s="8">
        <v>1941</v>
      </c>
    </row>
    <row r="21" spans="1:54" ht="15" x14ac:dyDescent="0.2">
      <c r="A21" s="194">
        <v>20083</v>
      </c>
      <c r="B21" s="195" t="s">
        <v>1110</v>
      </c>
      <c r="C21" s="195" t="s">
        <v>1111</v>
      </c>
      <c r="D21" s="195" t="s">
        <v>1112</v>
      </c>
      <c r="E21" s="195" t="s">
        <v>1113</v>
      </c>
      <c r="F21" s="195" t="s">
        <v>1114</v>
      </c>
      <c r="G21" s="195" t="s">
        <v>217</v>
      </c>
      <c r="H21" s="195" t="s">
        <v>662</v>
      </c>
      <c r="I21" s="195" t="s">
        <v>663</v>
      </c>
      <c r="J21" s="195" t="s">
        <v>343</v>
      </c>
      <c r="K21" s="195" t="s">
        <v>105</v>
      </c>
      <c r="L21" s="195" t="s">
        <v>99</v>
      </c>
      <c r="M21" s="195" t="s">
        <v>562</v>
      </c>
      <c r="N21" s="195" t="s">
        <v>277</v>
      </c>
      <c r="O21" s="195" t="s">
        <v>278</v>
      </c>
      <c r="P21" s="195" t="s">
        <v>1097</v>
      </c>
      <c r="Q21" s="194">
        <v>3</v>
      </c>
      <c r="R21" s="194">
        <v>12</v>
      </c>
      <c r="S21" s="194">
        <v>60</v>
      </c>
      <c r="T21" s="194">
        <v>1</v>
      </c>
      <c r="U21" s="194">
        <v>20</v>
      </c>
      <c r="V21" s="194">
        <v>1</v>
      </c>
      <c r="W21" s="194">
        <v>12</v>
      </c>
      <c r="X21" s="195" t="s">
        <v>1091</v>
      </c>
      <c r="Y21" s="195" t="s">
        <v>1092</v>
      </c>
      <c r="Z21" s="195" t="s">
        <v>1098</v>
      </c>
      <c r="AA21" s="195" t="s">
        <v>1099</v>
      </c>
      <c r="AC21" s="6" t="s">
        <v>116</v>
      </c>
      <c r="AD21" s="7" t="s">
        <v>85</v>
      </c>
      <c r="AG21" s="5" t="s">
        <v>96</v>
      </c>
      <c r="AH21" s="8">
        <v>959</v>
      </c>
      <c r="AI21" s="8">
        <v>1083</v>
      </c>
      <c r="AJ21" s="8">
        <v>1343</v>
      </c>
      <c r="AK21" s="8">
        <v>2009</v>
      </c>
      <c r="AL21" s="8">
        <v>2712</v>
      </c>
      <c r="AM21" s="8">
        <v>3462</v>
      </c>
      <c r="AN21" s="8">
        <v>4151</v>
      </c>
      <c r="AO21" s="8">
        <v>4664</v>
      </c>
      <c r="AP21" s="8">
        <v>5836</v>
      </c>
      <c r="AQ21" s="8">
        <v>5168</v>
      </c>
      <c r="AR21" s="8">
        <v>6103</v>
      </c>
      <c r="AS21" s="8">
        <v>6997</v>
      </c>
      <c r="AT21" s="8">
        <v>6740</v>
      </c>
      <c r="AU21" s="8">
        <v>6103</v>
      </c>
      <c r="AV21" s="8">
        <v>5517</v>
      </c>
      <c r="AW21" s="8">
        <v>4449</v>
      </c>
      <c r="AX21" s="8">
        <v>3812</v>
      </c>
      <c r="AY21" s="8">
        <v>2682</v>
      </c>
      <c r="AZ21" s="13">
        <v>0</v>
      </c>
      <c r="BA21" s="13">
        <v>0</v>
      </c>
      <c r="BB21" s="13">
        <v>0</v>
      </c>
    </row>
    <row r="22" spans="1:54" ht="15" x14ac:dyDescent="0.2">
      <c r="A22" s="194">
        <v>20084</v>
      </c>
      <c r="B22" s="195" t="s">
        <v>1110</v>
      </c>
      <c r="C22" s="195" t="s">
        <v>1111</v>
      </c>
      <c r="D22" s="195" t="s">
        <v>1112</v>
      </c>
      <c r="E22" s="195" t="s">
        <v>1113</v>
      </c>
      <c r="F22" s="195" t="s">
        <v>1114</v>
      </c>
      <c r="G22" s="195" t="s">
        <v>217</v>
      </c>
      <c r="H22" s="195" t="s">
        <v>662</v>
      </c>
      <c r="I22" s="195" t="s">
        <v>663</v>
      </c>
      <c r="J22" s="195" t="s">
        <v>343</v>
      </c>
      <c r="K22" s="195" t="s">
        <v>105</v>
      </c>
      <c r="L22" s="195" t="s">
        <v>99</v>
      </c>
      <c r="M22" s="195" t="s">
        <v>562</v>
      </c>
      <c r="N22" s="195" t="s">
        <v>277</v>
      </c>
      <c r="O22" s="195" t="s">
        <v>278</v>
      </c>
      <c r="P22" s="195" t="s">
        <v>1097</v>
      </c>
      <c r="Q22" s="194">
        <v>3</v>
      </c>
      <c r="R22" s="194">
        <v>4</v>
      </c>
      <c r="S22" s="194">
        <v>60</v>
      </c>
      <c r="T22" s="194">
        <v>1</v>
      </c>
      <c r="U22" s="194">
        <v>20</v>
      </c>
      <c r="V22" s="194">
        <v>1</v>
      </c>
      <c r="W22" s="194">
        <v>4</v>
      </c>
      <c r="X22" s="195" t="s">
        <v>1091</v>
      </c>
      <c r="Y22" s="195" t="s">
        <v>1092</v>
      </c>
      <c r="Z22" s="195" t="s">
        <v>1098</v>
      </c>
      <c r="AA22" s="195" t="s">
        <v>1099</v>
      </c>
      <c r="AC22" s="6" t="s">
        <v>132</v>
      </c>
      <c r="AD22" s="7" t="s">
        <v>143</v>
      </c>
      <c r="AG22" s="5" t="s">
        <v>97</v>
      </c>
      <c r="AH22" s="13">
        <v>0</v>
      </c>
      <c r="AI22" s="8">
        <v>1016</v>
      </c>
      <c r="AJ22" s="8">
        <v>1173</v>
      </c>
      <c r="AK22" s="8">
        <v>1839</v>
      </c>
      <c r="AL22" s="8">
        <v>2404</v>
      </c>
      <c r="AM22" s="8">
        <v>3144</v>
      </c>
      <c r="AN22" s="8">
        <v>3842</v>
      </c>
      <c r="AO22" s="8">
        <v>4356</v>
      </c>
      <c r="AP22" s="8">
        <v>5342</v>
      </c>
      <c r="AQ22" s="8">
        <v>5620</v>
      </c>
      <c r="AR22" s="8">
        <v>6555</v>
      </c>
      <c r="AS22" s="8">
        <v>7449</v>
      </c>
      <c r="AT22" s="8">
        <v>7192</v>
      </c>
      <c r="AU22" s="8">
        <v>6555</v>
      </c>
      <c r="AV22" s="8">
        <v>5969</v>
      </c>
      <c r="AW22" s="8">
        <v>4901</v>
      </c>
      <c r="AX22" s="8">
        <v>4264</v>
      </c>
      <c r="AY22" s="8">
        <v>3134</v>
      </c>
      <c r="AZ22" s="8">
        <v>1941</v>
      </c>
      <c r="BA22" s="13">
        <v>0</v>
      </c>
      <c r="BB22" s="13">
        <v>0</v>
      </c>
    </row>
    <row r="23" spans="1:54" x14ac:dyDescent="0.2">
      <c r="A23" s="194">
        <v>20085</v>
      </c>
      <c r="B23" s="195" t="s">
        <v>1110</v>
      </c>
      <c r="C23" s="195" t="s">
        <v>1111</v>
      </c>
      <c r="D23" s="195" t="s">
        <v>1112</v>
      </c>
      <c r="E23" s="195" t="s">
        <v>1113</v>
      </c>
      <c r="F23" s="195" t="s">
        <v>1114</v>
      </c>
      <c r="G23" s="195" t="s">
        <v>217</v>
      </c>
      <c r="H23" s="195" t="s">
        <v>662</v>
      </c>
      <c r="I23" s="195" t="s">
        <v>663</v>
      </c>
      <c r="J23" s="195" t="s">
        <v>343</v>
      </c>
      <c r="K23" s="195" t="s">
        <v>105</v>
      </c>
      <c r="L23" s="195" t="s">
        <v>99</v>
      </c>
      <c r="M23" s="195" t="s">
        <v>562</v>
      </c>
      <c r="N23" s="195" t="s">
        <v>277</v>
      </c>
      <c r="O23" s="195" t="s">
        <v>278</v>
      </c>
      <c r="P23" s="195" t="s">
        <v>1097</v>
      </c>
      <c r="Q23" s="194">
        <v>3</v>
      </c>
      <c r="R23" s="194">
        <v>6</v>
      </c>
      <c r="S23" s="194">
        <v>60</v>
      </c>
      <c r="T23" s="194">
        <v>1</v>
      </c>
      <c r="U23" s="194">
        <v>20</v>
      </c>
      <c r="V23" s="194">
        <v>1</v>
      </c>
      <c r="W23" s="194">
        <v>6</v>
      </c>
      <c r="X23" s="195" t="s">
        <v>1091</v>
      </c>
      <c r="Y23" s="195" t="s">
        <v>1092</v>
      </c>
      <c r="Z23" s="195" t="s">
        <v>1098</v>
      </c>
      <c r="AA23" s="195" t="s">
        <v>1099</v>
      </c>
      <c r="AC23" s="6" t="s">
        <v>120</v>
      </c>
      <c r="AD23" s="7" t="s">
        <v>53</v>
      </c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</row>
    <row r="24" spans="1:54" x14ac:dyDescent="0.2">
      <c r="A24" s="194">
        <v>20086</v>
      </c>
      <c r="B24" s="195" t="s">
        <v>519</v>
      </c>
      <c r="C24" s="195" t="s">
        <v>519</v>
      </c>
      <c r="D24" s="195" t="s">
        <v>1115</v>
      </c>
      <c r="E24" s="195" t="s">
        <v>520</v>
      </c>
      <c r="F24" s="195" t="s">
        <v>520</v>
      </c>
      <c r="G24" s="195" t="s">
        <v>217</v>
      </c>
      <c r="H24" s="195" t="s">
        <v>223</v>
      </c>
      <c r="I24" s="195" t="s">
        <v>425</v>
      </c>
      <c r="J24" s="195" t="s">
        <v>270</v>
      </c>
      <c r="K24" s="195" t="s">
        <v>98</v>
      </c>
      <c r="L24" s="195" t="s">
        <v>99</v>
      </c>
      <c r="M24" s="195" t="s">
        <v>224</v>
      </c>
      <c r="N24" s="195" t="s">
        <v>277</v>
      </c>
      <c r="O24" s="195" t="s">
        <v>278</v>
      </c>
      <c r="P24" s="195" t="s">
        <v>1048</v>
      </c>
      <c r="Q24" s="194">
        <v>2</v>
      </c>
      <c r="R24" s="194">
        <v>10</v>
      </c>
      <c r="S24" s="194">
        <v>20</v>
      </c>
      <c r="T24" s="194">
        <v>1</v>
      </c>
      <c r="U24" s="194">
        <v>10</v>
      </c>
      <c r="V24" s="194">
        <v>1</v>
      </c>
      <c r="W24" s="194">
        <v>10</v>
      </c>
      <c r="X24" s="195" t="s">
        <v>280</v>
      </c>
      <c r="Y24" s="195" t="s">
        <v>281</v>
      </c>
      <c r="Z24" s="195" t="s">
        <v>1098</v>
      </c>
      <c r="AA24" s="195" t="s">
        <v>1099</v>
      </c>
      <c r="AC24" s="6" t="s">
        <v>101</v>
      </c>
      <c r="AD24" s="7" t="s">
        <v>146</v>
      </c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</row>
    <row r="25" spans="1:54" ht="15.75" x14ac:dyDescent="0.2">
      <c r="A25" s="194">
        <v>20087</v>
      </c>
      <c r="B25" s="195" t="s">
        <v>521</v>
      </c>
      <c r="C25" s="195" t="s">
        <v>521</v>
      </c>
      <c r="D25" s="195" t="s">
        <v>1115</v>
      </c>
      <c r="E25" s="195" t="s">
        <v>520</v>
      </c>
      <c r="F25" s="195" t="s">
        <v>520</v>
      </c>
      <c r="G25" s="195" t="s">
        <v>217</v>
      </c>
      <c r="H25" s="195" t="s">
        <v>223</v>
      </c>
      <c r="I25" s="195" t="s">
        <v>425</v>
      </c>
      <c r="J25" s="195" t="s">
        <v>270</v>
      </c>
      <c r="K25" s="195" t="s">
        <v>98</v>
      </c>
      <c r="L25" s="195" t="s">
        <v>99</v>
      </c>
      <c r="M25" s="195" t="s">
        <v>224</v>
      </c>
      <c r="N25" s="195" t="s">
        <v>277</v>
      </c>
      <c r="O25" s="195" t="s">
        <v>278</v>
      </c>
      <c r="P25" s="195" t="s">
        <v>1048</v>
      </c>
      <c r="Q25" s="194">
        <v>2</v>
      </c>
      <c r="R25" s="194">
        <v>10</v>
      </c>
      <c r="S25" s="194">
        <v>20</v>
      </c>
      <c r="T25" s="194">
        <v>1</v>
      </c>
      <c r="U25" s="194">
        <v>10</v>
      </c>
      <c r="V25" s="194">
        <v>1</v>
      </c>
      <c r="W25" s="194">
        <v>10</v>
      </c>
      <c r="X25" s="195" t="s">
        <v>280</v>
      </c>
      <c r="Y25" s="195" t="s">
        <v>281</v>
      </c>
      <c r="Z25" s="195" t="s">
        <v>1098</v>
      </c>
      <c r="AA25" s="195" t="s">
        <v>1099</v>
      </c>
      <c r="AC25" s="6" t="s">
        <v>101</v>
      </c>
      <c r="AD25" s="7" t="s">
        <v>147</v>
      </c>
      <c r="AG25" s="1" t="s">
        <v>148</v>
      </c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</row>
    <row r="26" spans="1:54" ht="15.75" x14ac:dyDescent="0.2">
      <c r="A26" s="194">
        <v>20088</v>
      </c>
      <c r="B26" s="195" t="s">
        <v>1116</v>
      </c>
      <c r="C26" s="195" t="s">
        <v>1117</v>
      </c>
      <c r="D26" s="195" t="s">
        <v>1118</v>
      </c>
      <c r="E26" s="195" t="s">
        <v>1119</v>
      </c>
      <c r="F26" s="195" t="s">
        <v>1120</v>
      </c>
      <c r="G26" s="195" t="s">
        <v>217</v>
      </c>
      <c r="H26" s="195" t="s">
        <v>654</v>
      </c>
      <c r="I26" s="195" t="s">
        <v>655</v>
      </c>
      <c r="J26" s="195" t="s">
        <v>656</v>
      </c>
      <c r="K26" s="195" t="s">
        <v>105</v>
      </c>
      <c r="L26" s="195" t="s">
        <v>99</v>
      </c>
      <c r="M26" s="195" t="s">
        <v>249</v>
      </c>
      <c r="N26" s="195" t="s">
        <v>277</v>
      </c>
      <c r="O26" s="195" t="s">
        <v>278</v>
      </c>
      <c r="P26" s="195" t="s">
        <v>1048</v>
      </c>
      <c r="Q26" s="194">
        <v>1</v>
      </c>
      <c r="R26" s="194">
        <v>36</v>
      </c>
      <c r="S26" s="194">
        <v>10</v>
      </c>
      <c r="T26" s="194">
        <v>1</v>
      </c>
      <c r="U26" s="194">
        <v>10</v>
      </c>
      <c r="V26" s="194">
        <v>1</v>
      </c>
      <c r="W26" s="194">
        <v>36</v>
      </c>
      <c r="X26" s="195" t="s">
        <v>280</v>
      </c>
      <c r="Y26" s="195" t="s">
        <v>281</v>
      </c>
      <c r="Z26" s="195" t="s">
        <v>1098</v>
      </c>
      <c r="AA26" s="195" t="s">
        <v>1099</v>
      </c>
      <c r="AC26" s="6" t="s">
        <v>101</v>
      </c>
      <c r="AD26" s="7" t="s">
        <v>149</v>
      </c>
      <c r="AG26" s="1" t="s">
        <v>150</v>
      </c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</row>
    <row r="27" spans="1:54" x14ac:dyDescent="0.2">
      <c r="A27" s="194">
        <v>20089</v>
      </c>
      <c r="B27" s="195" t="s">
        <v>522</v>
      </c>
      <c r="C27" s="195" t="s">
        <v>523</v>
      </c>
      <c r="D27" s="195" t="s">
        <v>1121</v>
      </c>
      <c r="E27" s="195" t="s">
        <v>522</v>
      </c>
      <c r="F27" s="195" t="s">
        <v>524</v>
      </c>
      <c r="G27" s="195" t="s">
        <v>217</v>
      </c>
      <c r="H27" s="195" t="s">
        <v>422</v>
      </c>
      <c r="I27" s="195" t="s">
        <v>423</v>
      </c>
      <c r="J27" s="195" t="s">
        <v>424</v>
      </c>
      <c r="K27" s="195" t="s">
        <v>105</v>
      </c>
      <c r="L27" s="195" t="s">
        <v>170</v>
      </c>
      <c r="M27" s="195" t="s">
        <v>190</v>
      </c>
      <c r="N27" s="195" t="s">
        <v>277</v>
      </c>
      <c r="O27" s="195" t="s">
        <v>278</v>
      </c>
      <c r="P27" s="195" t="s">
        <v>1097</v>
      </c>
      <c r="Q27" s="194">
        <v>1</v>
      </c>
      <c r="R27" s="194">
        <v>3</v>
      </c>
      <c r="S27" s="194">
        <v>80</v>
      </c>
      <c r="T27" s="194">
        <v>4</v>
      </c>
      <c r="U27" s="194">
        <v>20</v>
      </c>
      <c r="V27" s="194">
        <v>1</v>
      </c>
      <c r="W27" s="194">
        <v>12</v>
      </c>
      <c r="X27" s="195" t="s">
        <v>280</v>
      </c>
      <c r="Y27" s="195" t="s">
        <v>281</v>
      </c>
      <c r="Z27" s="195" t="s">
        <v>1098</v>
      </c>
      <c r="AA27" s="195" t="s">
        <v>1099</v>
      </c>
      <c r="AC27" s="6" t="s">
        <v>116</v>
      </c>
      <c r="AD27" s="7" t="s">
        <v>84</v>
      </c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</row>
    <row r="28" spans="1:54" x14ac:dyDescent="0.2">
      <c r="A28" s="194">
        <v>20090</v>
      </c>
      <c r="B28" s="195" t="s">
        <v>510</v>
      </c>
      <c r="C28" s="195" t="s">
        <v>510</v>
      </c>
      <c r="D28" s="195" t="s">
        <v>1122</v>
      </c>
      <c r="E28" s="195" t="s">
        <v>510</v>
      </c>
      <c r="F28" s="195" t="s">
        <v>511</v>
      </c>
      <c r="G28" s="195" t="s">
        <v>217</v>
      </c>
      <c r="H28" s="195" t="s">
        <v>422</v>
      </c>
      <c r="I28" s="195" t="s">
        <v>423</v>
      </c>
      <c r="J28" s="195" t="s">
        <v>424</v>
      </c>
      <c r="K28" s="195" t="s">
        <v>105</v>
      </c>
      <c r="L28" s="195" t="s">
        <v>99</v>
      </c>
      <c r="M28" s="195" t="s">
        <v>190</v>
      </c>
      <c r="N28" s="195" t="s">
        <v>277</v>
      </c>
      <c r="O28" s="195" t="s">
        <v>278</v>
      </c>
      <c r="P28" s="195" t="s">
        <v>1097</v>
      </c>
      <c r="Q28" s="194">
        <v>1</v>
      </c>
      <c r="R28" s="194">
        <v>3</v>
      </c>
      <c r="S28" s="194">
        <v>100</v>
      </c>
      <c r="T28" s="194">
        <v>5</v>
      </c>
      <c r="U28" s="194">
        <v>20</v>
      </c>
      <c r="V28" s="194">
        <v>1</v>
      </c>
      <c r="W28" s="194">
        <v>15</v>
      </c>
      <c r="X28" s="195" t="s">
        <v>512</v>
      </c>
      <c r="Y28" s="195" t="s">
        <v>513</v>
      </c>
      <c r="Z28" s="195" t="s">
        <v>1098</v>
      </c>
      <c r="AA28" s="195" t="s">
        <v>1099</v>
      </c>
      <c r="AC28" s="6" t="s">
        <v>116</v>
      </c>
      <c r="AD28" s="7" t="s">
        <v>81</v>
      </c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</row>
    <row r="29" spans="1:54" x14ac:dyDescent="0.2">
      <c r="A29" s="194">
        <v>20091</v>
      </c>
      <c r="B29" s="195" t="s">
        <v>517</v>
      </c>
      <c r="C29" s="195" t="s">
        <v>517</v>
      </c>
      <c r="D29" s="195" t="s">
        <v>1123</v>
      </c>
      <c r="E29" s="195" t="s">
        <v>517</v>
      </c>
      <c r="F29" s="195" t="s">
        <v>517</v>
      </c>
      <c r="G29" s="195" t="s">
        <v>217</v>
      </c>
      <c r="H29" s="195" t="s">
        <v>429</v>
      </c>
      <c r="I29" s="195" t="s">
        <v>430</v>
      </c>
      <c r="J29" s="195" t="s">
        <v>431</v>
      </c>
      <c r="K29" s="195" t="s">
        <v>98</v>
      </c>
      <c r="L29" s="195" t="s">
        <v>99</v>
      </c>
      <c r="M29" s="195" t="s">
        <v>232</v>
      </c>
      <c r="N29" s="195" t="s">
        <v>277</v>
      </c>
      <c r="O29" s="195" t="s">
        <v>272</v>
      </c>
      <c r="P29" s="195" t="s">
        <v>1048</v>
      </c>
      <c r="Q29" s="194">
        <v>1</v>
      </c>
      <c r="R29" s="194">
        <v>30</v>
      </c>
      <c r="S29" s="194">
        <v>30</v>
      </c>
      <c r="T29" s="194">
        <v>1</v>
      </c>
      <c r="U29" s="194">
        <v>30</v>
      </c>
      <c r="V29" s="194">
        <v>1</v>
      </c>
      <c r="W29" s="194">
        <v>30</v>
      </c>
      <c r="X29" s="195" t="s">
        <v>1124</v>
      </c>
      <c r="Y29" s="195" t="s">
        <v>1125</v>
      </c>
      <c r="Z29" s="195" t="s">
        <v>1098</v>
      </c>
      <c r="AA29" s="195" t="s">
        <v>1099</v>
      </c>
      <c r="AC29" s="6" t="s">
        <v>152</v>
      </c>
      <c r="AD29" s="7" t="s">
        <v>153</v>
      </c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</row>
    <row r="30" spans="1:54" x14ac:dyDescent="0.2">
      <c r="A30" s="194">
        <v>20092</v>
      </c>
      <c r="B30" s="195" t="s">
        <v>518</v>
      </c>
      <c r="C30" s="195" t="s">
        <v>518</v>
      </c>
      <c r="D30" s="195" t="s">
        <v>1126</v>
      </c>
      <c r="E30" s="195" t="s">
        <v>518</v>
      </c>
      <c r="F30" s="195" t="s">
        <v>518</v>
      </c>
      <c r="G30" s="195" t="s">
        <v>217</v>
      </c>
      <c r="H30" s="195" t="s">
        <v>429</v>
      </c>
      <c r="I30" s="195" t="s">
        <v>430</v>
      </c>
      <c r="J30" s="195" t="s">
        <v>431</v>
      </c>
      <c r="K30" s="195" t="s">
        <v>98</v>
      </c>
      <c r="L30" s="195" t="s">
        <v>99</v>
      </c>
      <c r="M30" s="195" t="s">
        <v>468</v>
      </c>
      <c r="N30" s="195" t="s">
        <v>277</v>
      </c>
      <c r="O30" s="195" t="s">
        <v>272</v>
      </c>
      <c r="P30" s="195" t="s">
        <v>1048</v>
      </c>
      <c r="Q30" s="194">
        <v>1</v>
      </c>
      <c r="R30" s="194">
        <v>30</v>
      </c>
      <c r="S30" s="194">
        <v>30</v>
      </c>
      <c r="T30" s="194">
        <v>1</v>
      </c>
      <c r="U30" s="194">
        <v>30</v>
      </c>
      <c r="V30" s="194">
        <v>1</v>
      </c>
      <c r="W30" s="194">
        <v>30</v>
      </c>
      <c r="X30" s="195" t="s">
        <v>280</v>
      </c>
      <c r="Y30" s="195" t="s">
        <v>281</v>
      </c>
      <c r="Z30" s="195" t="s">
        <v>1098</v>
      </c>
      <c r="AA30" s="195" t="s">
        <v>1099</v>
      </c>
      <c r="AC30" s="6" t="s">
        <v>101</v>
      </c>
      <c r="AD30" s="7" t="s">
        <v>154</v>
      </c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</row>
    <row r="31" spans="1:54" x14ac:dyDescent="0.2">
      <c r="A31" s="194">
        <v>20093</v>
      </c>
      <c r="B31" s="195" t="s">
        <v>1127</v>
      </c>
      <c r="C31" s="195" t="s">
        <v>532</v>
      </c>
      <c r="D31" s="195" t="s">
        <v>1128</v>
      </c>
      <c r="E31" s="195" t="s">
        <v>533</v>
      </c>
      <c r="F31" s="195" t="s">
        <v>534</v>
      </c>
      <c r="G31" s="195" t="s">
        <v>217</v>
      </c>
      <c r="H31" s="195" t="s">
        <v>284</v>
      </c>
      <c r="I31" s="195" t="s">
        <v>113</v>
      </c>
      <c r="J31" s="195" t="s">
        <v>285</v>
      </c>
      <c r="K31" s="195" t="s">
        <v>105</v>
      </c>
      <c r="L31" s="195" t="s">
        <v>99</v>
      </c>
      <c r="M31" s="195" t="s">
        <v>114</v>
      </c>
      <c r="N31" s="195" t="s">
        <v>286</v>
      </c>
      <c r="O31" s="195" t="s">
        <v>278</v>
      </c>
      <c r="P31" s="195" t="s">
        <v>1040</v>
      </c>
      <c r="Q31" s="194">
        <v>2</v>
      </c>
      <c r="R31" s="194">
        <v>6</v>
      </c>
      <c r="S31" s="194">
        <v>20</v>
      </c>
      <c r="T31" s="194">
        <v>1</v>
      </c>
      <c r="U31" s="194">
        <v>10</v>
      </c>
      <c r="V31" s="194">
        <v>1</v>
      </c>
      <c r="W31" s="194">
        <v>6</v>
      </c>
      <c r="X31" s="195" t="s">
        <v>287</v>
      </c>
      <c r="Y31" s="195" t="s">
        <v>288</v>
      </c>
      <c r="Z31" s="195" t="s">
        <v>1098</v>
      </c>
      <c r="AA31" s="195" t="s">
        <v>1099</v>
      </c>
      <c r="AC31" s="6" t="s">
        <v>101</v>
      </c>
      <c r="AD31" s="7" t="s">
        <v>155</v>
      </c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</row>
    <row r="32" spans="1:54" x14ac:dyDescent="0.2">
      <c r="A32" s="194">
        <v>20094</v>
      </c>
      <c r="B32" s="195" t="s">
        <v>535</v>
      </c>
      <c r="C32" s="195" t="s">
        <v>536</v>
      </c>
      <c r="D32" s="195" t="s">
        <v>1128</v>
      </c>
      <c r="E32" s="195" t="s">
        <v>533</v>
      </c>
      <c r="F32" s="195" t="s">
        <v>534</v>
      </c>
      <c r="G32" s="195" t="s">
        <v>217</v>
      </c>
      <c r="H32" s="195" t="s">
        <v>284</v>
      </c>
      <c r="I32" s="195" t="s">
        <v>113</v>
      </c>
      <c r="J32" s="195" t="s">
        <v>285</v>
      </c>
      <c r="K32" s="195" t="s">
        <v>105</v>
      </c>
      <c r="L32" s="195" t="s">
        <v>99</v>
      </c>
      <c r="M32" s="195" t="s">
        <v>114</v>
      </c>
      <c r="N32" s="195" t="s">
        <v>286</v>
      </c>
      <c r="O32" s="195" t="s">
        <v>278</v>
      </c>
      <c r="P32" s="195" t="s">
        <v>1040</v>
      </c>
      <c r="Q32" s="194">
        <v>2</v>
      </c>
      <c r="R32" s="194">
        <v>9</v>
      </c>
      <c r="S32" s="194">
        <v>20</v>
      </c>
      <c r="T32" s="194">
        <v>1</v>
      </c>
      <c r="U32" s="194">
        <v>10</v>
      </c>
      <c r="V32" s="194">
        <v>1</v>
      </c>
      <c r="W32" s="194">
        <v>9</v>
      </c>
      <c r="X32" s="195" t="s">
        <v>287</v>
      </c>
      <c r="Y32" s="195" t="s">
        <v>288</v>
      </c>
      <c r="Z32" s="195" t="s">
        <v>1098</v>
      </c>
      <c r="AA32" s="195" t="s">
        <v>1099</v>
      </c>
      <c r="AC32" s="6" t="s">
        <v>101</v>
      </c>
      <c r="AD32" s="7" t="s">
        <v>156</v>
      </c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</row>
    <row r="33" spans="1:54" x14ac:dyDescent="0.2">
      <c r="A33" s="194">
        <v>20095</v>
      </c>
      <c r="B33" s="195" t="s">
        <v>1129</v>
      </c>
      <c r="C33" s="195" t="s">
        <v>1130</v>
      </c>
      <c r="D33" s="195" t="s">
        <v>1131</v>
      </c>
      <c r="E33" s="195" t="s">
        <v>1132</v>
      </c>
      <c r="F33" s="195" t="s">
        <v>1132</v>
      </c>
      <c r="G33" s="195" t="s">
        <v>217</v>
      </c>
      <c r="H33" s="195" t="s">
        <v>426</v>
      </c>
      <c r="I33" s="195" t="s">
        <v>427</v>
      </c>
      <c r="J33" s="195" t="s">
        <v>428</v>
      </c>
      <c r="K33" s="195" t="s">
        <v>105</v>
      </c>
      <c r="L33" s="195" t="s">
        <v>99</v>
      </c>
      <c r="M33" s="195" t="s">
        <v>257</v>
      </c>
      <c r="N33" s="195" t="s">
        <v>286</v>
      </c>
      <c r="O33" s="195" t="s">
        <v>278</v>
      </c>
      <c r="P33" s="195" t="s">
        <v>1048</v>
      </c>
      <c r="Q33" s="194">
        <v>1</v>
      </c>
      <c r="R33" s="194">
        <v>3</v>
      </c>
      <c r="S33" s="194">
        <v>5</v>
      </c>
      <c r="T33" s="194">
        <v>1</v>
      </c>
      <c r="U33" s="194">
        <v>5</v>
      </c>
      <c r="V33" s="194">
        <v>1</v>
      </c>
      <c r="W33" s="194">
        <v>3</v>
      </c>
      <c r="X33" s="195" t="s">
        <v>287</v>
      </c>
      <c r="Y33" s="195" t="s">
        <v>288</v>
      </c>
      <c r="Z33" s="195" t="s">
        <v>1098</v>
      </c>
      <c r="AA33" s="195" t="s">
        <v>1099</v>
      </c>
      <c r="AC33" s="6" t="s">
        <v>101</v>
      </c>
      <c r="AD33" s="7" t="s">
        <v>159</v>
      </c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</row>
    <row r="34" spans="1:54" x14ac:dyDescent="0.2">
      <c r="A34" s="194">
        <v>20096</v>
      </c>
      <c r="B34" s="195" t="s">
        <v>529</v>
      </c>
      <c r="C34" s="195" t="s">
        <v>529</v>
      </c>
      <c r="D34" s="195" t="s">
        <v>1133</v>
      </c>
      <c r="E34" s="195" t="s">
        <v>525</v>
      </c>
      <c r="F34" s="195" t="s">
        <v>526</v>
      </c>
      <c r="G34" s="195" t="s">
        <v>217</v>
      </c>
      <c r="H34" s="195" t="s">
        <v>253</v>
      </c>
      <c r="I34" s="195" t="s">
        <v>254</v>
      </c>
      <c r="J34" s="195" t="s">
        <v>276</v>
      </c>
      <c r="K34" s="195" t="s">
        <v>98</v>
      </c>
      <c r="L34" s="195" t="s">
        <v>178</v>
      </c>
      <c r="M34" s="195" t="s">
        <v>219</v>
      </c>
      <c r="N34" s="195" t="s">
        <v>286</v>
      </c>
      <c r="O34" s="195" t="s">
        <v>278</v>
      </c>
      <c r="P34" s="195" t="s">
        <v>1048</v>
      </c>
      <c r="Q34" s="194">
        <v>4</v>
      </c>
      <c r="R34" s="194">
        <v>6</v>
      </c>
      <c r="S34" s="194">
        <v>72</v>
      </c>
      <c r="T34" s="194">
        <v>2</v>
      </c>
      <c r="U34" s="194">
        <v>15</v>
      </c>
      <c r="V34" s="194">
        <v>1</v>
      </c>
      <c r="W34" s="194">
        <v>12</v>
      </c>
      <c r="X34" s="195" t="s">
        <v>287</v>
      </c>
      <c r="Y34" s="195" t="s">
        <v>288</v>
      </c>
      <c r="Z34" s="195" t="s">
        <v>1098</v>
      </c>
      <c r="AA34" s="195" t="s">
        <v>1099</v>
      </c>
      <c r="AC34" s="6" t="s">
        <v>116</v>
      </c>
      <c r="AD34" s="7" t="s">
        <v>94</v>
      </c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</row>
    <row r="35" spans="1:54" x14ac:dyDescent="0.2">
      <c r="A35" s="194">
        <v>20097</v>
      </c>
      <c r="B35" s="195" t="s">
        <v>1134</v>
      </c>
      <c r="C35" s="195" t="s">
        <v>1135</v>
      </c>
      <c r="D35" s="195" t="s">
        <v>1133</v>
      </c>
      <c r="E35" s="195" t="s">
        <v>525</v>
      </c>
      <c r="F35" s="195" t="s">
        <v>526</v>
      </c>
      <c r="G35" s="195" t="s">
        <v>217</v>
      </c>
      <c r="H35" s="195" t="s">
        <v>253</v>
      </c>
      <c r="I35" s="195" t="s">
        <v>254</v>
      </c>
      <c r="J35" s="195" t="s">
        <v>276</v>
      </c>
      <c r="K35" s="195" t="s">
        <v>98</v>
      </c>
      <c r="L35" s="195" t="s">
        <v>178</v>
      </c>
      <c r="M35" s="195" t="s">
        <v>219</v>
      </c>
      <c r="N35" s="195" t="s">
        <v>286</v>
      </c>
      <c r="O35" s="195" t="s">
        <v>278</v>
      </c>
      <c r="P35" s="195" t="s">
        <v>1048</v>
      </c>
      <c r="Q35" s="194">
        <v>4</v>
      </c>
      <c r="R35" s="194">
        <v>6</v>
      </c>
      <c r="S35" s="194">
        <v>72</v>
      </c>
      <c r="T35" s="194">
        <v>2</v>
      </c>
      <c r="U35" s="194">
        <v>8</v>
      </c>
      <c r="V35" s="194">
        <v>1</v>
      </c>
      <c r="W35" s="194">
        <v>12</v>
      </c>
      <c r="X35" s="195" t="s">
        <v>287</v>
      </c>
      <c r="Y35" s="195" t="s">
        <v>288</v>
      </c>
      <c r="Z35" s="195" t="s">
        <v>1098</v>
      </c>
      <c r="AA35" s="195" t="s">
        <v>1099</v>
      </c>
      <c r="AC35" s="6" t="s">
        <v>101</v>
      </c>
      <c r="AD35" s="7" t="s">
        <v>162</v>
      </c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</row>
    <row r="36" spans="1:54" x14ac:dyDescent="0.2">
      <c r="A36" s="194">
        <v>20098</v>
      </c>
      <c r="B36" s="195" t="s">
        <v>1136</v>
      </c>
      <c r="C36" s="195" t="s">
        <v>1137</v>
      </c>
      <c r="D36" s="195" t="s">
        <v>1133</v>
      </c>
      <c r="E36" s="195" t="s">
        <v>525</v>
      </c>
      <c r="F36" s="195" t="s">
        <v>526</v>
      </c>
      <c r="G36" s="195" t="s">
        <v>217</v>
      </c>
      <c r="H36" s="195" t="s">
        <v>253</v>
      </c>
      <c r="I36" s="195" t="s">
        <v>254</v>
      </c>
      <c r="J36" s="195" t="s">
        <v>276</v>
      </c>
      <c r="K36" s="195" t="s">
        <v>98</v>
      </c>
      <c r="L36" s="195" t="s">
        <v>178</v>
      </c>
      <c r="M36" s="195" t="s">
        <v>219</v>
      </c>
      <c r="N36" s="195" t="s">
        <v>286</v>
      </c>
      <c r="O36" s="195" t="s">
        <v>278</v>
      </c>
      <c r="P36" s="195" t="s">
        <v>1048</v>
      </c>
      <c r="Q36" s="194">
        <v>4</v>
      </c>
      <c r="R36" s="194">
        <v>6</v>
      </c>
      <c r="S36" s="194">
        <v>72</v>
      </c>
      <c r="T36" s="194">
        <v>2</v>
      </c>
      <c r="U36" s="194">
        <v>8</v>
      </c>
      <c r="V36" s="194">
        <v>1</v>
      </c>
      <c r="W36" s="194">
        <v>12</v>
      </c>
      <c r="X36" s="195" t="s">
        <v>287</v>
      </c>
      <c r="Y36" s="195" t="s">
        <v>288</v>
      </c>
      <c r="Z36" s="195" t="s">
        <v>1098</v>
      </c>
      <c r="AA36" s="195" t="s">
        <v>1099</v>
      </c>
      <c r="AC36" s="6" t="s">
        <v>120</v>
      </c>
      <c r="AD36" s="7" t="s">
        <v>163</v>
      </c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</row>
    <row r="37" spans="1:54" x14ac:dyDescent="0.2">
      <c r="A37" s="194">
        <v>20099</v>
      </c>
      <c r="B37" s="195" t="s">
        <v>527</v>
      </c>
      <c r="C37" s="195" t="s">
        <v>528</v>
      </c>
      <c r="D37" s="195" t="s">
        <v>1133</v>
      </c>
      <c r="E37" s="195" t="s">
        <v>525</v>
      </c>
      <c r="F37" s="195" t="s">
        <v>526</v>
      </c>
      <c r="G37" s="195" t="s">
        <v>217</v>
      </c>
      <c r="H37" s="195" t="s">
        <v>253</v>
      </c>
      <c r="I37" s="195" t="s">
        <v>254</v>
      </c>
      <c r="J37" s="195" t="s">
        <v>276</v>
      </c>
      <c r="K37" s="195" t="s">
        <v>98</v>
      </c>
      <c r="L37" s="195" t="s">
        <v>178</v>
      </c>
      <c r="M37" s="195" t="s">
        <v>219</v>
      </c>
      <c r="N37" s="195" t="s">
        <v>286</v>
      </c>
      <c r="O37" s="195" t="s">
        <v>278</v>
      </c>
      <c r="P37" s="195" t="s">
        <v>1048</v>
      </c>
      <c r="Q37" s="194">
        <v>4</v>
      </c>
      <c r="R37" s="194">
        <v>6</v>
      </c>
      <c r="S37" s="194">
        <v>72</v>
      </c>
      <c r="T37" s="194">
        <v>2</v>
      </c>
      <c r="U37" s="194">
        <v>5</v>
      </c>
      <c r="V37" s="194">
        <v>1</v>
      </c>
      <c r="W37" s="194">
        <v>12</v>
      </c>
      <c r="X37" s="195" t="s">
        <v>287</v>
      </c>
      <c r="Y37" s="195" t="s">
        <v>288</v>
      </c>
      <c r="Z37" s="195" t="s">
        <v>1098</v>
      </c>
      <c r="AA37" s="195" t="s">
        <v>1099</v>
      </c>
      <c r="AC37" s="6" t="s">
        <v>152</v>
      </c>
      <c r="AD37" s="7" t="s">
        <v>152</v>
      </c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</row>
    <row r="38" spans="1:54" x14ac:dyDescent="0.2">
      <c r="A38" s="194">
        <v>20100</v>
      </c>
      <c r="B38" s="195" t="s">
        <v>1138</v>
      </c>
      <c r="C38" s="195" t="s">
        <v>1139</v>
      </c>
      <c r="D38" s="195" t="s">
        <v>1140</v>
      </c>
      <c r="E38" s="195" t="s">
        <v>1141</v>
      </c>
      <c r="F38" s="195" t="s">
        <v>1142</v>
      </c>
      <c r="G38" s="195" t="s">
        <v>217</v>
      </c>
      <c r="H38" s="195" t="s">
        <v>662</v>
      </c>
      <c r="I38" s="195" t="s">
        <v>663</v>
      </c>
      <c r="J38" s="195" t="s">
        <v>343</v>
      </c>
      <c r="K38" s="195" t="s">
        <v>105</v>
      </c>
      <c r="L38" s="195" t="s">
        <v>99</v>
      </c>
      <c r="M38" s="195" t="s">
        <v>562</v>
      </c>
      <c r="N38" s="195" t="s">
        <v>286</v>
      </c>
      <c r="O38" s="195" t="s">
        <v>278</v>
      </c>
      <c r="P38" s="195" t="s">
        <v>1097</v>
      </c>
      <c r="Q38" s="194">
        <v>3</v>
      </c>
      <c r="R38" s="194">
        <v>12</v>
      </c>
      <c r="S38" s="194">
        <v>60</v>
      </c>
      <c r="T38" s="194">
        <v>1</v>
      </c>
      <c r="U38" s="194">
        <v>20</v>
      </c>
      <c r="V38" s="194">
        <v>1</v>
      </c>
      <c r="W38" s="194">
        <v>12</v>
      </c>
      <c r="X38" s="195" t="s">
        <v>1091</v>
      </c>
      <c r="Y38" s="195" t="s">
        <v>1092</v>
      </c>
      <c r="Z38" s="195" t="s">
        <v>1098</v>
      </c>
      <c r="AA38" s="195" t="s">
        <v>1099</v>
      </c>
      <c r="AC38" s="6" t="s">
        <v>101</v>
      </c>
      <c r="AD38" s="7" t="s">
        <v>164</v>
      </c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</row>
    <row r="39" spans="1:54" x14ac:dyDescent="0.2">
      <c r="A39" s="194">
        <v>20101</v>
      </c>
      <c r="B39" s="195" t="s">
        <v>1138</v>
      </c>
      <c r="C39" s="195" t="s">
        <v>1139</v>
      </c>
      <c r="D39" s="195" t="s">
        <v>1140</v>
      </c>
      <c r="E39" s="195" t="s">
        <v>1141</v>
      </c>
      <c r="F39" s="195" t="s">
        <v>1142</v>
      </c>
      <c r="G39" s="195" t="s">
        <v>217</v>
      </c>
      <c r="H39" s="195" t="s">
        <v>662</v>
      </c>
      <c r="I39" s="195" t="s">
        <v>663</v>
      </c>
      <c r="J39" s="195" t="s">
        <v>343</v>
      </c>
      <c r="K39" s="195" t="s">
        <v>105</v>
      </c>
      <c r="L39" s="195" t="s">
        <v>99</v>
      </c>
      <c r="M39" s="195" t="s">
        <v>562</v>
      </c>
      <c r="N39" s="195" t="s">
        <v>286</v>
      </c>
      <c r="O39" s="195" t="s">
        <v>278</v>
      </c>
      <c r="P39" s="195" t="s">
        <v>1097</v>
      </c>
      <c r="Q39" s="194">
        <v>3</v>
      </c>
      <c r="R39" s="194">
        <v>4</v>
      </c>
      <c r="S39" s="194">
        <v>60</v>
      </c>
      <c r="T39" s="194">
        <v>1</v>
      </c>
      <c r="U39" s="194">
        <v>20</v>
      </c>
      <c r="V39" s="194">
        <v>1</v>
      </c>
      <c r="W39" s="194">
        <v>4</v>
      </c>
      <c r="X39" s="195" t="s">
        <v>1091</v>
      </c>
      <c r="Y39" s="195" t="s">
        <v>1092</v>
      </c>
      <c r="Z39" s="195" t="s">
        <v>1098</v>
      </c>
      <c r="AA39" s="195" t="s">
        <v>1099</v>
      </c>
      <c r="AC39" s="9" t="s">
        <v>101</v>
      </c>
      <c r="AD39" s="7" t="s">
        <v>165</v>
      </c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</row>
    <row r="40" spans="1:54" x14ac:dyDescent="0.2">
      <c r="A40" s="194">
        <v>20102</v>
      </c>
      <c r="B40" s="195" t="s">
        <v>1138</v>
      </c>
      <c r="C40" s="195" t="s">
        <v>1139</v>
      </c>
      <c r="D40" s="195" t="s">
        <v>1140</v>
      </c>
      <c r="E40" s="195" t="s">
        <v>1141</v>
      </c>
      <c r="F40" s="195" t="s">
        <v>1142</v>
      </c>
      <c r="G40" s="195" t="s">
        <v>217</v>
      </c>
      <c r="H40" s="195" t="s">
        <v>662</v>
      </c>
      <c r="I40" s="195" t="s">
        <v>663</v>
      </c>
      <c r="J40" s="195" t="s">
        <v>343</v>
      </c>
      <c r="K40" s="195" t="s">
        <v>105</v>
      </c>
      <c r="L40" s="195" t="s">
        <v>99</v>
      </c>
      <c r="M40" s="195" t="s">
        <v>562</v>
      </c>
      <c r="N40" s="195" t="s">
        <v>286</v>
      </c>
      <c r="O40" s="195" t="s">
        <v>278</v>
      </c>
      <c r="P40" s="195" t="s">
        <v>1097</v>
      </c>
      <c r="Q40" s="194">
        <v>3</v>
      </c>
      <c r="R40" s="194">
        <v>6</v>
      </c>
      <c r="S40" s="194">
        <v>60</v>
      </c>
      <c r="T40" s="194">
        <v>1</v>
      </c>
      <c r="U40" s="194">
        <v>20</v>
      </c>
      <c r="V40" s="194">
        <v>1</v>
      </c>
      <c r="W40" s="194">
        <v>6</v>
      </c>
      <c r="X40" s="195" t="s">
        <v>1091</v>
      </c>
      <c r="Y40" s="195" t="s">
        <v>1092</v>
      </c>
      <c r="Z40" s="195" t="s">
        <v>1098</v>
      </c>
      <c r="AA40" s="195" t="s">
        <v>1099</v>
      </c>
      <c r="AC40" s="6" t="s">
        <v>132</v>
      </c>
      <c r="AD40" s="7" t="s">
        <v>168</v>
      </c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</row>
    <row r="41" spans="1:54" x14ac:dyDescent="0.2">
      <c r="A41" s="194">
        <v>20103</v>
      </c>
      <c r="B41" s="195" t="s">
        <v>1143</v>
      </c>
      <c r="C41" s="195" t="s">
        <v>1144</v>
      </c>
      <c r="D41" s="195" t="s">
        <v>1145</v>
      </c>
      <c r="E41" s="195" t="s">
        <v>1143</v>
      </c>
      <c r="F41" s="195" t="s">
        <v>1146</v>
      </c>
      <c r="G41" s="195" t="s">
        <v>217</v>
      </c>
      <c r="H41" s="195" t="s">
        <v>124</v>
      </c>
      <c r="I41" s="195" t="s">
        <v>125</v>
      </c>
      <c r="J41" s="195" t="s">
        <v>282</v>
      </c>
      <c r="K41" s="195" t="s">
        <v>105</v>
      </c>
      <c r="L41" s="195" t="s">
        <v>99</v>
      </c>
      <c r="M41" s="195" t="s">
        <v>231</v>
      </c>
      <c r="N41" s="195" t="s">
        <v>286</v>
      </c>
      <c r="O41" s="195" t="s">
        <v>278</v>
      </c>
      <c r="P41" s="195" t="s">
        <v>1097</v>
      </c>
      <c r="Q41" s="194">
        <v>3</v>
      </c>
      <c r="R41" s="194">
        <v>6</v>
      </c>
      <c r="S41" s="194">
        <v>36</v>
      </c>
      <c r="T41" s="194">
        <v>1</v>
      </c>
      <c r="U41" s="194">
        <v>15</v>
      </c>
      <c r="V41" s="194">
        <v>1</v>
      </c>
      <c r="W41" s="194">
        <v>6</v>
      </c>
      <c r="X41" s="195" t="s">
        <v>287</v>
      </c>
      <c r="Y41" s="195" t="s">
        <v>288</v>
      </c>
      <c r="Z41" s="195" t="s">
        <v>1147</v>
      </c>
      <c r="AA41" s="195" t="s">
        <v>318</v>
      </c>
      <c r="AC41" s="6" t="s">
        <v>101</v>
      </c>
      <c r="AD41" s="7" t="s">
        <v>172</v>
      </c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</row>
    <row r="42" spans="1:54" x14ac:dyDescent="0.2">
      <c r="A42" s="194">
        <v>20104</v>
      </c>
      <c r="B42" s="195" t="s">
        <v>1143</v>
      </c>
      <c r="C42" s="195" t="s">
        <v>1148</v>
      </c>
      <c r="D42" s="195" t="s">
        <v>1145</v>
      </c>
      <c r="E42" s="195" t="s">
        <v>1143</v>
      </c>
      <c r="F42" s="195" t="s">
        <v>1146</v>
      </c>
      <c r="G42" s="195" t="s">
        <v>217</v>
      </c>
      <c r="H42" s="195" t="s">
        <v>124</v>
      </c>
      <c r="I42" s="195" t="s">
        <v>125</v>
      </c>
      <c r="J42" s="195" t="s">
        <v>282</v>
      </c>
      <c r="K42" s="195" t="s">
        <v>105</v>
      </c>
      <c r="L42" s="195" t="s">
        <v>99</v>
      </c>
      <c r="M42" s="195" t="s">
        <v>231</v>
      </c>
      <c r="N42" s="195" t="s">
        <v>286</v>
      </c>
      <c r="O42" s="195" t="s">
        <v>278</v>
      </c>
      <c r="P42" s="195" t="s">
        <v>1097</v>
      </c>
      <c r="Q42" s="194">
        <v>3</v>
      </c>
      <c r="R42" s="194">
        <v>6</v>
      </c>
      <c r="S42" s="194">
        <v>36</v>
      </c>
      <c r="T42" s="194">
        <v>1</v>
      </c>
      <c r="U42" s="194">
        <v>15</v>
      </c>
      <c r="V42" s="194">
        <v>1</v>
      </c>
      <c r="W42" s="194">
        <v>6</v>
      </c>
      <c r="X42" s="195" t="s">
        <v>287</v>
      </c>
      <c r="Y42" s="195" t="s">
        <v>288</v>
      </c>
      <c r="Z42" s="195" t="s">
        <v>1147</v>
      </c>
      <c r="AA42" s="195" t="s">
        <v>318</v>
      </c>
      <c r="AC42" s="6" t="s">
        <v>116</v>
      </c>
      <c r="AD42" s="7" t="s">
        <v>95</v>
      </c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</row>
    <row r="43" spans="1:54" x14ac:dyDescent="0.2">
      <c r="A43" s="194">
        <v>20105</v>
      </c>
      <c r="B43" s="195" t="s">
        <v>1143</v>
      </c>
      <c r="C43" s="195" t="s">
        <v>1149</v>
      </c>
      <c r="D43" s="195" t="s">
        <v>1145</v>
      </c>
      <c r="E43" s="195" t="s">
        <v>1143</v>
      </c>
      <c r="F43" s="195" t="s">
        <v>1146</v>
      </c>
      <c r="G43" s="195" t="s">
        <v>217</v>
      </c>
      <c r="H43" s="195" t="s">
        <v>124</v>
      </c>
      <c r="I43" s="195" t="s">
        <v>125</v>
      </c>
      <c r="J43" s="195" t="s">
        <v>282</v>
      </c>
      <c r="K43" s="195" t="s">
        <v>105</v>
      </c>
      <c r="L43" s="195" t="s">
        <v>99</v>
      </c>
      <c r="M43" s="195" t="s">
        <v>231</v>
      </c>
      <c r="N43" s="195" t="s">
        <v>286</v>
      </c>
      <c r="O43" s="195" t="s">
        <v>278</v>
      </c>
      <c r="P43" s="195" t="s">
        <v>1097</v>
      </c>
      <c r="Q43" s="194">
        <v>3</v>
      </c>
      <c r="R43" s="194">
        <v>9</v>
      </c>
      <c r="S43" s="194">
        <v>36</v>
      </c>
      <c r="T43" s="194">
        <v>2</v>
      </c>
      <c r="U43" s="194">
        <v>3</v>
      </c>
      <c r="V43" s="194">
        <v>1</v>
      </c>
      <c r="W43" s="194">
        <v>18</v>
      </c>
      <c r="X43" s="195" t="s">
        <v>650</v>
      </c>
      <c r="Y43" s="195" t="s">
        <v>651</v>
      </c>
      <c r="Z43" s="195" t="s">
        <v>1150</v>
      </c>
      <c r="AA43" s="195" t="s">
        <v>1151</v>
      </c>
      <c r="AC43" s="6" t="s">
        <v>116</v>
      </c>
      <c r="AD43" s="7" t="s">
        <v>52</v>
      </c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</row>
    <row r="44" spans="1:54" x14ac:dyDescent="0.2">
      <c r="A44" s="194">
        <v>20106</v>
      </c>
      <c r="B44" s="195" t="s">
        <v>1152</v>
      </c>
      <c r="C44" s="195" t="s">
        <v>1152</v>
      </c>
      <c r="D44" s="195" t="s">
        <v>1153</v>
      </c>
      <c r="E44" s="195" t="s">
        <v>1152</v>
      </c>
      <c r="F44" s="195" t="s">
        <v>1154</v>
      </c>
      <c r="G44" s="195" t="s">
        <v>217</v>
      </c>
      <c r="H44" s="195" t="s">
        <v>429</v>
      </c>
      <c r="I44" s="195" t="s">
        <v>430</v>
      </c>
      <c r="J44" s="195" t="s">
        <v>431</v>
      </c>
      <c r="K44" s="195" t="s">
        <v>105</v>
      </c>
      <c r="L44" s="195" t="s">
        <v>99</v>
      </c>
      <c r="M44" s="195" t="s">
        <v>355</v>
      </c>
      <c r="N44" s="195" t="s">
        <v>286</v>
      </c>
      <c r="O44" s="195" t="s">
        <v>272</v>
      </c>
      <c r="P44" s="195" t="s">
        <v>1048</v>
      </c>
      <c r="Q44" s="194">
        <v>1</v>
      </c>
      <c r="R44" s="194">
        <v>20</v>
      </c>
      <c r="S44" s="194">
        <v>15</v>
      </c>
      <c r="T44" s="194">
        <v>1</v>
      </c>
      <c r="U44" s="194">
        <v>15</v>
      </c>
      <c r="V44" s="194">
        <v>1</v>
      </c>
      <c r="W44" s="194">
        <v>20</v>
      </c>
      <c r="X44" s="195" t="s">
        <v>287</v>
      </c>
      <c r="Y44" s="195" t="s">
        <v>288</v>
      </c>
      <c r="Z44" s="195" t="s">
        <v>1098</v>
      </c>
      <c r="AA44" s="195" t="s">
        <v>1099</v>
      </c>
      <c r="AC44" s="6" t="s">
        <v>116</v>
      </c>
      <c r="AD44" s="7" t="s">
        <v>93</v>
      </c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</row>
    <row r="45" spans="1:54" x14ac:dyDescent="0.2">
      <c r="A45" s="194">
        <v>20107</v>
      </c>
      <c r="B45" s="195" t="s">
        <v>1155</v>
      </c>
      <c r="C45" s="195" t="s">
        <v>1155</v>
      </c>
      <c r="D45" s="195" t="s">
        <v>1156</v>
      </c>
      <c r="E45" s="195" t="s">
        <v>530</v>
      </c>
      <c r="F45" s="195" t="s">
        <v>1157</v>
      </c>
      <c r="G45" s="195" t="s">
        <v>217</v>
      </c>
      <c r="H45" s="195" t="s">
        <v>223</v>
      </c>
      <c r="I45" s="195" t="s">
        <v>425</v>
      </c>
      <c r="J45" s="195" t="s">
        <v>270</v>
      </c>
      <c r="K45" s="195" t="s">
        <v>98</v>
      </c>
      <c r="L45" s="195" t="s">
        <v>178</v>
      </c>
      <c r="M45" s="195" t="s">
        <v>224</v>
      </c>
      <c r="N45" s="195" t="s">
        <v>286</v>
      </c>
      <c r="O45" s="195" t="s">
        <v>272</v>
      </c>
      <c r="P45" s="195" t="s">
        <v>1048</v>
      </c>
      <c r="Q45" s="194">
        <v>2</v>
      </c>
      <c r="R45" s="194">
        <v>10</v>
      </c>
      <c r="S45" s="194">
        <v>25</v>
      </c>
      <c r="T45" s="194">
        <v>5</v>
      </c>
      <c r="U45" s="194">
        <v>3</v>
      </c>
      <c r="V45" s="194">
        <v>1</v>
      </c>
      <c r="W45" s="194">
        <v>50</v>
      </c>
      <c r="X45" s="195" t="s">
        <v>287</v>
      </c>
      <c r="Y45" s="195" t="s">
        <v>288</v>
      </c>
      <c r="Z45" s="195" t="s">
        <v>1098</v>
      </c>
      <c r="AA45" s="195" t="s">
        <v>1099</v>
      </c>
      <c r="AC45" s="6" t="s">
        <v>116</v>
      </c>
      <c r="AD45" s="7" t="s">
        <v>79</v>
      </c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</row>
    <row r="46" spans="1:54" x14ac:dyDescent="0.2">
      <c r="A46" s="194">
        <v>20108</v>
      </c>
      <c r="B46" s="195" t="s">
        <v>531</v>
      </c>
      <c r="C46" s="195" t="s">
        <v>531</v>
      </c>
      <c r="D46" s="195" t="s">
        <v>1156</v>
      </c>
      <c r="E46" s="195" t="s">
        <v>530</v>
      </c>
      <c r="F46" s="195" t="s">
        <v>1157</v>
      </c>
      <c r="G46" s="195" t="s">
        <v>217</v>
      </c>
      <c r="H46" s="195" t="s">
        <v>223</v>
      </c>
      <c r="I46" s="195" t="s">
        <v>425</v>
      </c>
      <c r="J46" s="195" t="s">
        <v>270</v>
      </c>
      <c r="K46" s="195" t="s">
        <v>98</v>
      </c>
      <c r="L46" s="195" t="s">
        <v>99</v>
      </c>
      <c r="M46" s="195" t="s">
        <v>224</v>
      </c>
      <c r="N46" s="195" t="s">
        <v>286</v>
      </c>
      <c r="O46" s="195" t="s">
        <v>272</v>
      </c>
      <c r="P46" s="195" t="s">
        <v>1048</v>
      </c>
      <c r="Q46" s="194">
        <v>2</v>
      </c>
      <c r="R46" s="194">
        <v>10</v>
      </c>
      <c r="S46" s="194">
        <v>25</v>
      </c>
      <c r="T46" s="194">
        <v>1</v>
      </c>
      <c r="U46" s="194">
        <v>10</v>
      </c>
      <c r="V46" s="194">
        <v>1</v>
      </c>
      <c r="W46" s="194">
        <v>10</v>
      </c>
      <c r="X46" s="195" t="s">
        <v>287</v>
      </c>
      <c r="Y46" s="195" t="s">
        <v>288</v>
      </c>
      <c r="Z46" s="195" t="s">
        <v>1098</v>
      </c>
      <c r="AA46" s="195" t="s">
        <v>1099</v>
      </c>
      <c r="AC46" s="6" t="s">
        <v>116</v>
      </c>
      <c r="AD46" s="7" t="s">
        <v>82</v>
      </c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</row>
    <row r="47" spans="1:54" x14ac:dyDescent="0.2">
      <c r="A47" s="194">
        <v>20109</v>
      </c>
      <c r="B47" s="195" t="s">
        <v>1158</v>
      </c>
      <c r="C47" s="195" t="s">
        <v>1158</v>
      </c>
      <c r="D47" s="195" t="s">
        <v>1159</v>
      </c>
      <c r="E47" s="195" t="s">
        <v>1158</v>
      </c>
      <c r="F47" s="195" t="s">
        <v>1158</v>
      </c>
      <c r="G47" s="195" t="s">
        <v>217</v>
      </c>
      <c r="H47" s="195" t="s">
        <v>136</v>
      </c>
      <c r="I47" s="195" t="s">
        <v>137</v>
      </c>
      <c r="J47" s="195" t="s">
        <v>289</v>
      </c>
      <c r="K47" s="195" t="s">
        <v>105</v>
      </c>
      <c r="L47" s="195" t="s">
        <v>178</v>
      </c>
      <c r="M47" s="195" t="s">
        <v>219</v>
      </c>
      <c r="N47" s="195" t="s">
        <v>293</v>
      </c>
      <c r="O47" s="195" t="s">
        <v>1075</v>
      </c>
      <c r="P47" s="195" t="s">
        <v>1048</v>
      </c>
      <c r="Q47" s="194">
        <v>1</v>
      </c>
      <c r="R47" s="194">
        <v>6</v>
      </c>
      <c r="S47" s="194">
        <v>20</v>
      </c>
      <c r="T47" s="194">
        <v>1</v>
      </c>
      <c r="U47" s="194">
        <v>20</v>
      </c>
      <c r="V47" s="194">
        <v>1</v>
      </c>
      <c r="W47" s="194">
        <v>6</v>
      </c>
      <c r="X47" s="195" t="s">
        <v>294</v>
      </c>
      <c r="Y47" s="195" t="s">
        <v>222</v>
      </c>
      <c r="Z47" s="195" t="s">
        <v>1098</v>
      </c>
      <c r="AA47" s="195" t="s">
        <v>1099</v>
      </c>
      <c r="AC47" s="6" t="s">
        <v>116</v>
      </c>
      <c r="AD47" s="7" t="s">
        <v>14</v>
      </c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</row>
    <row r="48" spans="1:54" x14ac:dyDescent="0.2">
      <c r="A48" s="194">
        <v>20110</v>
      </c>
      <c r="B48" s="195" t="s">
        <v>537</v>
      </c>
      <c r="C48" s="195" t="s">
        <v>537</v>
      </c>
      <c r="D48" s="195" t="s">
        <v>1160</v>
      </c>
      <c r="E48" s="195" t="s">
        <v>537</v>
      </c>
      <c r="F48" s="195" t="s">
        <v>1161</v>
      </c>
      <c r="G48" s="195" t="s">
        <v>217</v>
      </c>
      <c r="H48" s="195" t="s">
        <v>124</v>
      </c>
      <c r="I48" s="195" t="s">
        <v>125</v>
      </c>
      <c r="J48" s="195" t="s">
        <v>282</v>
      </c>
      <c r="K48" s="195" t="s">
        <v>105</v>
      </c>
      <c r="L48" s="195" t="s">
        <v>99</v>
      </c>
      <c r="M48" s="195" t="s">
        <v>233</v>
      </c>
      <c r="N48" s="195" t="s">
        <v>295</v>
      </c>
      <c r="O48" s="195" t="s">
        <v>272</v>
      </c>
      <c r="P48" s="195" t="s">
        <v>1097</v>
      </c>
      <c r="Q48" s="194">
        <v>2</v>
      </c>
      <c r="R48" s="194">
        <v>3</v>
      </c>
      <c r="S48" s="194">
        <v>18</v>
      </c>
      <c r="T48" s="194">
        <v>1</v>
      </c>
      <c r="U48" s="194">
        <v>10</v>
      </c>
      <c r="V48" s="194">
        <v>1</v>
      </c>
      <c r="W48" s="194">
        <v>3</v>
      </c>
      <c r="X48" s="195" t="s">
        <v>1124</v>
      </c>
      <c r="Y48" s="195" t="s">
        <v>1125</v>
      </c>
      <c r="Z48" s="195" t="s">
        <v>1098</v>
      </c>
      <c r="AA48" s="195" t="s">
        <v>1099</v>
      </c>
      <c r="AC48" s="6" t="s">
        <v>116</v>
      </c>
      <c r="AD48" s="7" t="s">
        <v>88</v>
      </c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</row>
    <row r="49" spans="1:54" x14ac:dyDescent="0.2">
      <c r="A49" s="194">
        <v>20111</v>
      </c>
      <c r="B49" s="195" t="s">
        <v>537</v>
      </c>
      <c r="C49" s="195" t="s">
        <v>537</v>
      </c>
      <c r="D49" s="195" t="s">
        <v>1160</v>
      </c>
      <c r="E49" s="195" t="s">
        <v>537</v>
      </c>
      <c r="F49" s="195" t="s">
        <v>1161</v>
      </c>
      <c r="G49" s="195" t="s">
        <v>217</v>
      </c>
      <c r="H49" s="195" t="s">
        <v>124</v>
      </c>
      <c r="I49" s="195" t="s">
        <v>125</v>
      </c>
      <c r="J49" s="195" t="s">
        <v>282</v>
      </c>
      <c r="K49" s="195" t="s">
        <v>105</v>
      </c>
      <c r="L49" s="195" t="s">
        <v>99</v>
      </c>
      <c r="M49" s="195" t="s">
        <v>233</v>
      </c>
      <c r="N49" s="195" t="s">
        <v>295</v>
      </c>
      <c r="O49" s="195" t="s">
        <v>272</v>
      </c>
      <c r="P49" s="195" t="s">
        <v>1097</v>
      </c>
      <c r="Q49" s="194">
        <v>2</v>
      </c>
      <c r="R49" s="194">
        <v>4</v>
      </c>
      <c r="S49" s="194">
        <v>18</v>
      </c>
      <c r="T49" s="194">
        <v>1</v>
      </c>
      <c r="U49" s="194">
        <v>8</v>
      </c>
      <c r="V49" s="194">
        <v>1</v>
      </c>
      <c r="W49" s="194">
        <v>4</v>
      </c>
      <c r="X49" s="195" t="s">
        <v>650</v>
      </c>
      <c r="Y49" s="195" t="s">
        <v>651</v>
      </c>
      <c r="Z49" s="195" t="s">
        <v>1098</v>
      </c>
      <c r="AA49" s="195" t="s">
        <v>1099</v>
      </c>
      <c r="AC49" s="6" t="s">
        <v>101</v>
      </c>
      <c r="AD49" s="7" t="s">
        <v>176</v>
      </c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</row>
    <row r="50" spans="1:54" x14ac:dyDescent="0.2">
      <c r="A50" s="194">
        <v>20112</v>
      </c>
      <c r="B50" s="195" t="s">
        <v>538</v>
      </c>
      <c r="C50" s="195" t="s">
        <v>538</v>
      </c>
      <c r="D50" s="195" t="s">
        <v>1162</v>
      </c>
      <c r="E50" s="195" t="s">
        <v>539</v>
      </c>
      <c r="F50" s="195" t="s">
        <v>540</v>
      </c>
      <c r="G50" s="195" t="s">
        <v>217</v>
      </c>
      <c r="H50" s="195" t="s">
        <v>429</v>
      </c>
      <c r="I50" s="195" t="s">
        <v>430</v>
      </c>
      <c r="J50" s="195" t="s">
        <v>431</v>
      </c>
      <c r="K50" s="195" t="s">
        <v>98</v>
      </c>
      <c r="L50" s="195" t="s">
        <v>99</v>
      </c>
      <c r="M50" s="195" t="s">
        <v>355</v>
      </c>
      <c r="N50" s="195" t="s">
        <v>295</v>
      </c>
      <c r="O50" s="195" t="s">
        <v>272</v>
      </c>
      <c r="P50" s="195" t="s">
        <v>1048</v>
      </c>
      <c r="Q50" s="194">
        <v>1</v>
      </c>
      <c r="R50" s="194">
        <v>15</v>
      </c>
      <c r="S50" s="194">
        <v>30</v>
      </c>
      <c r="T50" s="194">
        <v>1</v>
      </c>
      <c r="U50" s="194">
        <v>30</v>
      </c>
      <c r="V50" s="194">
        <v>1</v>
      </c>
      <c r="W50" s="194">
        <v>15</v>
      </c>
      <c r="X50" s="195" t="s">
        <v>365</v>
      </c>
      <c r="Y50" s="195" t="s">
        <v>366</v>
      </c>
      <c r="Z50" s="195" t="s">
        <v>1098</v>
      </c>
      <c r="AA50" s="195" t="s">
        <v>1099</v>
      </c>
      <c r="AC50" s="6" t="s">
        <v>101</v>
      </c>
      <c r="AD50" s="7" t="s">
        <v>177</v>
      </c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</row>
    <row r="51" spans="1:54" x14ac:dyDescent="0.2">
      <c r="A51" s="194">
        <v>20113</v>
      </c>
      <c r="B51" s="195" t="s">
        <v>1163</v>
      </c>
      <c r="C51" s="195" t="s">
        <v>1163</v>
      </c>
      <c r="D51" s="195" t="s">
        <v>1164</v>
      </c>
      <c r="E51" s="195" t="s">
        <v>1165</v>
      </c>
      <c r="F51" s="195" t="s">
        <v>1165</v>
      </c>
      <c r="G51" s="195" t="s">
        <v>265</v>
      </c>
      <c r="H51" s="195" t="s">
        <v>117</v>
      </c>
      <c r="I51" s="195" t="s">
        <v>1166</v>
      </c>
      <c r="J51" s="195" t="s">
        <v>1167</v>
      </c>
      <c r="K51" s="195" t="s">
        <v>98</v>
      </c>
      <c r="L51" s="195" t="s">
        <v>99</v>
      </c>
      <c r="M51" s="195" t="s">
        <v>187</v>
      </c>
      <c r="N51" s="195" t="s">
        <v>174</v>
      </c>
      <c r="O51" s="195" t="s">
        <v>272</v>
      </c>
      <c r="P51" s="195" t="s">
        <v>1040</v>
      </c>
      <c r="Q51" s="194">
        <v>3</v>
      </c>
      <c r="R51" s="194">
        <v>6</v>
      </c>
      <c r="S51" s="194">
        <v>75</v>
      </c>
      <c r="T51" s="194">
        <v>1</v>
      </c>
      <c r="U51" s="194">
        <v>25</v>
      </c>
      <c r="V51" s="194">
        <v>1</v>
      </c>
      <c r="W51" s="194">
        <v>6</v>
      </c>
      <c r="X51" s="195" t="s">
        <v>301</v>
      </c>
      <c r="Y51" s="195" t="s">
        <v>174</v>
      </c>
      <c r="Z51" s="195" t="s">
        <v>1069</v>
      </c>
      <c r="AA51" s="195" t="s">
        <v>1070</v>
      </c>
      <c r="AC51" s="6" t="s">
        <v>116</v>
      </c>
      <c r="AD51" s="7" t="s">
        <v>96</v>
      </c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</row>
    <row r="52" spans="1:54" x14ac:dyDescent="0.2">
      <c r="A52" s="194">
        <v>20114</v>
      </c>
      <c r="B52" s="195" t="s">
        <v>1168</v>
      </c>
      <c r="C52" s="195" t="s">
        <v>1168</v>
      </c>
      <c r="D52" s="195" t="s">
        <v>1164</v>
      </c>
      <c r="E52" s="195" t="s">
        <v>1165</v>
      </c>
      <c r="F52" s="195" t="s">
        <v>1165</v>
      </c>
      <c r="G52" s="195" t="s">
        <v>265</v>
      </c>
      <c r="H52" s="195" t="s">
        <v>117</v>
      </c>
      <c r="I52" s="195" t="s">
        <v>1166</v>
      </c>
      <c r="J52" s="195" t="s">
        <v>1167</v>
      </c>
      <c r="K52" s="195" t="s">
        <v>98</v>
      </c>
      <c r="L52" s="195" t="s">
        <v>99</v>
      </c>
      <c r="M52" s="195" t="s">
        <v>187</v>
      </c>
      <c r="N52" s="195" t="s">
        <v>174</v>
      </c>
      <c r="O52" s="195" t="s">
        <v>272</v>
      </c>
      <c r="P52" s="195" t="s">
        <v>1040</v>
      </c>
      <c r="Q52" s="194">
        <v>3</v>
      </c>
      <c r="R52" s="194">
        <v>6</v>
      </c>
      <c r="S52" s="194">
        <v>75</v>
      </c>
      <c r="T52" s="194">
        <v>1</v>
      </c>
      <c r="U52" s="194">
        <v>25</v>
      </c>
      <c r="V52" s="194">
        <v>1</v>
      </c>
      <c r="W52" s="194">
        <v>6</v>
      </c>
      <c r="X52" s="195" t="s">
        <v>301</v>
      </c>
      <c r="Y52" s="195" t="s">
        <v>174</v>
      </c>
      <c r="Z52" s="195" t="s">
        <v>1069</v>
      </c>
      <c r="AA52" s="195" t="s">
        <v>1070</v>
      </c>
      <c r="AC52" s="6" t="s">
        <v>120</v>
      </c>
      <c r="AD52" s="7" t="s">
        <v>180</v>
      </c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</row>
    <row r="53" spans="1:54" x14ac:dyDescent="0.2">
      <c r="A53" s="194">
        <v>20115</v>
      </c>
      <c r="B53" s="195" t="s">
        <v>1169</v>
      </c>
      <c r="C53" s="195" t="s">
        <v>1169</v>
      </c>
      <c r="D53" s="195" t="s">
        <v>1164</v>
      </c>
      <c r="E53" s="195" t="s">
        <v>1165</v>
      </c>
      <c r="F53" s="195" t="s">
        <v>1165</v>
      </c>
      <c r="G53" s="195" t="s">
        <v>265</v>
      </c>
      <c r="H53" s="195" t="s">
        <v>117</v>
      </c>
      <c r="I53" s="195" t="s">
        <v>1166</v>
      </c>
      <c r="J53" s="195" t="s">
        <v>1167</v>
      </c>
      <c r="K53" s="195" t="s">
        <v>98</v>
      </c>
      <c r="L53" s="195" t="s">
        <v>99</v>
      </c>
      <c r="M53" s="195" t="s">
        <v>187</v>
      </c>
      <c r="N53" s="195" t="s">
        <v>174</v>
      </c>
      <c r="O53" s="195" t="s">
        <v>272</v>
      </c>
      <c r="P53" s="195" t="s">
        <v>1040</v>
      </c>
      <c r="Q53" s="194">
        <v>3</v>
      </c>
      <c r="R53" s="194">
        <v>6</v>
      </c>
      <c r="S53" s="194">
        <v>75</v>
      </c>
      <c r="T53" s="194">
        <v>1</v>
      </c>
      <c r="U53" s="194">
        <v>25</v>
      </c>
      <c r="V53" s="194">
        <v>1</v>
      </c>
      <c r="W53" s="194">
        <v>6</v>
      </c>
      <c r="X53" s="195" t="s">
        <v>301</v>
      </c>
      <c r="Y53" s="195" t="s">
        <v>174</v>
      </c>
      <c r="Z53" s="195" t="s">
        <v>1069</v>
      </c>
      <c r="AA53" s="195" t="s">
        <v>1070</v>
      </c>
      <c r="AC53" s="6" t="s">
        <v>181</v>
      </c>
      <c r="AD53" s="7" t="s">
        <v>182</v>
      </c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</row>
    <row r="54" spans="1:54" x14ac:dyDescent="0.2">
      <c r="A54" s="194">
        <v>20116</v>
      </c>
      <c r="B54" s="195" t="s">
        <v>1170</v>
      </c>
      <c r="C54" s="195" t="s">
        <v>1170</v>
      </c>
      <c r="D54" s="195" t="s">
        <v>1171</v>
      </c>
      <c r="E54" s="195" t="s">
        <v>1172</v>
      </c>
      <c r="F54" s="195" t="s">
        <v>1172</v>
      </c>
      <c r="G54" s="195" t="s">
        <v>265</v>
      </c>
      <c r="H54" s="195" t="s">
        <v>117</v>
      </c>
      <c r="I54" s="195" t="s">
        <v>1166</v>
      </c>
      <c r="J54" s="195" t="s">
        <v>1167</v>
      </c>
      <c r="K54" s="195" t="s">
        <v>98</v>
      </c>
      <c r="L54" s="195" t="s">
        <v>99</v>
      </c>
      <c r="M54" s="195" t="s">
        <v>187</v>
      </c>
      <c r="N54" s="195" t="s">
        <v>174</v>
      </c>
      <c r="O54" s="195" t="s">
        <v>272</v>
      </c>
      <c r="P54" s="195" t="s">
        <v>1040</v>
      </c>
      <c r="Q54" s="194">
        <v>3</v>
      </c>
      <c r="R54" s="194">
        <v>6</v>
      </c>
      <c r="S54" s="194">
        <v>75</v>
      </c>
      <c r="T54" s="194">
        <v>1</v>
      </c>
      <c r="U54" s="194">
        <v>25</v>
      </c>
      <c r="V54" s="194">
        <v>1</v>
      </c>
      <c r="W54" s="194">
        <v>6</v>
      </c>
      <c r="X54" s="195" t="s">
        <v>301</v>
      </c>
      <c r="Y54" s="195" t="s">
        <v>174</v>
      </c>
      <c r="Z54" s="195" t="s">
        <v>1069</v>
      </c>
      <c r="AA54" s="195" t="s">
        <v>1070</v>
      </c>
      <c r="AC54" s="6" t="s">
        <v>101</v>
      </c>
      <c r="AD54" s="7" t="s">
        <v>183</v>
      </c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</row>
    <row r="55" spans="1:54" x14ac:dyDescent="0.2">
      <c r="A55" s="194">
        <v>20117</v>
      </c>
      <c r="B55" s="195" t="s">
        <v>1173</v>
      </c>
      <c r="C55" s="195" t="s">
        <v>1173</v>
      </c>
      <c r="D55" s="195" t="s">
        <v>1171</v>
      </c>
      <c r="E55" s="195" t="s">
        <v>1172</v>
      </c>
      <c r="F55" s="195" t="s">
        <v>1172</v>
      </c>
      <c r="G55" s="195" t="s">
        <v>265</v>
      </c>
      <c r="H55" s="195" t="s">
        <v>117</v>
      </c>
      <c r="I55" s="195" t="s">
        <v>1166</v>
      </c>
      <c r="J55" s="195" t="s">
        <v>1167</v>
      </c>
      <c r="K55" s="195" t="s">
        <v>98</v>
      </c>
      <c r="L55" s="195" t="s">
        <v>99</v>
      </c>
      <c r="M55" s="195" t="s">
        <v>187</v>
      </c>
      <c r="N55" s="195" t="s">
        <v>174</v>
      </c>
      <c r="O55" s="195" t="s">
        <v>272</v>
      </c>
      <c r="P55" s="195" t="s">
        <v>1040</v>
      </c>
      <c r="Q55" s="194">
        <v>3</v>
      </c>
      <c r="R55" s="194">
        <v>6</v>
      </c>
      <c r="S55" s="194">
        <v>75</v>
      </c>
      <c r="T55" s="194">
        <v>1</v>
      </c>
      <c r="U55" s="194">
        <v>25</v>
      </c>
      <c r="V55" s="194">
        <v>1</v>
      </c>
      <c r="W55" s="194">
        <v>6</v>
      </c>
      <c r="X55" s="195" t="s">
        <v>301</v>
      </c>
      <c r="Y55" s="195" t="s">
        <v>174</v>
      </c>
      <c r="Z55" s="195" t="s">
        <v>1069</v>
      </c>
      <c r="AA55" s="195" t="s">
        <v>1070</v>
      </c>
      <c r="AC55" s="6" t="s">
        <v>181</v>
      </c>
      <c r="AD55" s="7" t="s">
        <v>184</v>
      </c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</row>
    <row r="56" spans="1:54" x14ac:dyDescent="0.2">
      <c r="A56" s="194">
        <v>20118</v>
      </c>
      <c r="B56" s="195" t="s">
        <v>1174</v>
      </c>
      <c r="C56" s="195" t="s">
        <v>1175</v>
      </c>
      <c r="D56" s="195" t="s">
        <v>1171</v>
      </c>
      <c r="E56" s="195" t="s">
        <v>1172</v>
      </c>
      <c r="F56" s="195" t="s">
        <v>1172</v>
      </c>
      <c r="G56" s="195" t="s">
        <v>265</v>
      </c>
      <c r="H56" s="195" t="s">
        <v>117</v>
      </c>
      <c r="I56" s="195" t="s">
        <v>1166</v>
      </c>
      <c r="J56" s="195" t="s">
        <v>1167</v>
      </c>
      <c r="K56" s="195" t="s">
        <v>98</v>
      </c>
      <c r="L56" s="195" t="s">
        <v>99</v>
      </c>
      <c r="M56" s="195" t="s">
        <v>187</v>
      </c>
      <c r="N56" s="195" t="s">
        <v>174</v>
      </c>
      <c r="O56" s="195" t="s">
        <v>272</v>
      </c>
      <c r="P56" s="195" t="s">
        <v>1040</v>
      </c>
      <c r="Q56" s="194">
        <v>3</v>
      </c>
      <c r="R56" s="194">
        <v>6</v>
      </c>
      <c r="S56" s="194">
        <v>75</v>
      </c>
      <c r="T56" s="194">
        <v>1</v>
      </c>
      <c r="U56" s="194">
        <v>25</v>
      </c>
      <c r="V56" s="194">
        <v>1</v>
      </c>
      <c r="W56" s="194">
        <v>6</v>
      </c>
      <c r="X56" s="195" t="s">
        <v>301</v>
      </c>
      <c r="Y56" s="195" t="s">
        <v>174</v>
      </c>
      <c r="Z56" s="195" t="s">
        <v>1069</v>
      </c>
      <c r="AA56" s="195" t="s">
        <v>1070</v>
      </c>
      <c r="AC56" s="6" t="s">
        <v>101</v>
      </c>
      <c r="AD56" s="7" t="s">
        <v>185</v>
      </c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</row>
    <row r="57" spans="1:54" x14ac:dyDescent="0.2">
      <c r="A57" s="194">
        <v>20119</v>
      </c>
      <c r="B57" s="195" t="s">
        <v>1176</v>
      </c>
      <c r="C57" s="195" t="s">
        <v>1177</v>
      </c>
      <c r="D57" s="195" t="s">
        <v>1178</v>
      </c>
      <c r="E57" s="195" t="s">
        <v>1176</v>
      </c>
      <c r="F57" s="195" t="s">
        <v>1179</v>
      </c>
      <c r="G57" s="195" t="s">
        <v>265</v>
      </c>
      <c r="H57" s="195" t="s">
        <v>117</v>
      </c>
      <c r="I57" s="195" t="s">
        <v>130</v>
      </c>
      <c r="J57" s="195" t="s">
        <v>351</v>
      </c>
      <c r="K57" s="195" t="s">
        <v>98</v>
      </c>
      <c r="L57" s="195" t="s">
        <v>118</v>
      </c>
      <c r="M57" s="195" t="s">
        <v>219</v>
      </c>
      <c r="N57" s="195" t="s">
        <v>174</v>
      </c>
      <c r="O57" s="195" t="s">
        <v>272</v>
      </c>
      <c r="P57" s="195" t="s">
        <v>1048</v>
      </c>
      <c r="Q57" s="194">
        <v>1</v>
      </c>
      <c r="R57" s="194">
        <v>1</v>
      </c>
      <c r="S57" s="194">
        <v>18</v>
      </c>
      <c r="T57" s="194">
        <v>2</v>
      </c>
      <c r="U57" s="194">
        <v>9</v>
      </c>
      <c r="V57" s="194">
        <v>1</v>
      </c>
      <c r="W57" s="194">
        <v>2</v>
      </c>
      <c r="X57" s="195" t="s">
        <v>1091</v>
      </c>
      <c r="Y57" s="195" t="s">
        <v>1092</v>
      </c>
      <c r="Z57" s="195" t="s">
        <v>1147</v>
      </c>
      <c r="AA57" s="195" t="s">
        <v>318</v>
      </c>
      <c r="AC57" s="6" t="s">
        <v>101</v>
      </c>
      <c r="AD57" s="7" t="s">
        <v>186</v>
      </c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</row>
    <row r="58" spans="1:54" x14ac:dyDescent="0.2">
      <c r="A58" s="194">
        <v>20120</v>
      </c>
      <c r="B58" s="195" t="s">
        <v>1180</v>
      </c>
      <c r="C58" s="195" t="s">
        <v>1181</v>
      </c>
      <c r="D58" s="195" t="s">
        <v>1182</v>
      </c>
      <c r="E58" s="195" t="s">
        <v>1183</v>
      </c>
      <c r="F58" s="195" t="s">
        <v>1184</v>
      </c>
      <c r="G58" s="195" t="s">
        <v>265</v>
      </c>
      <c r="H58" s="195"/>
      <c r="I58" s="195" t="s">
        <v>1185</v>
      </c>
      <c r="J58" s="195" t="s">
        <v>1186</v>
      </c>
      <c r="K58" s="195" t="s">
        <v>98</v>
      </c>
      <c r="L58" s="195" t="s">
        <v>118</v>
      </c>
      <c r="M58" s="195" t="s">
        <v>187</v>
      </c>
      <c r="N58" s="195" t="s">
        <v>174</v>
      </c>
      <c r="O58" s="195" t="s">
        <v>272</v>
      </c>
      <c r="P58" s="195" t="s">
        <v>1048</v>
      </c>
      <c r="Q58" s="194">
        <v>3</v>
      </c>
      <c r="R58" s="194">
        <v>6</v>
      </c>
      <c r="S58" s="194">
        <v>120</v>
      </c>
      <c r="T58" s="194">
        <v>1</v>
      </c>
      <c r="U58" s="194">
        <v>40</v>
      </c>
      <c r="V58" s="194">
        <v>1</v>
      </c>
      <c r="W58" s="194">
        <v>6</v>
      </c>
      <c r="X58" s="195" t="s">
        <v>541</v>
      </c>
      <c r="Y58" s="195" t="s">
        <v>542</v>
      </c>
      <c r="Z58" s="195" t="s">
        <v>1098</v>
      </c>
      <c r="AA58" s="195" t="s">
        <v>1099</v>
      </c>
      <c r="AC58" s="6" t="s">
        <v>101</v>
      </c>
      <c r="AD58" s="7" t="s">
        <v>188</v>
      </c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</row>
    <row r="59" spans="1:54" x14ac:dyDescent="0.2">
      <c r="A59" s="194">
        <v>20121</v>
      </c>
      <c r="B59" s="195" t="s">
        <v>1187</v>
      </c>
      <c r="C59" s="195" t="s">
        <v>1188</v>
      </c>
      <c r="D59" s="195" t="s">
        <v>1182</v>
      </c>
      <c r="E59" s="195" t="s">
        <v>1183</v>
      </c>
      <c r="F59" s="195" t="s">
        <v>1184</v>
      </c>
      <c r="G59" s="195" t="s">
        <v>265</v>
      </c>
      <c r="H59" s="195"/>
      <c r="I59" s="195" t="s">
        <v>1185</v>
      </c>
      <c r="J59" s="195" t="s">
        <v>1186</v>
      </c>
      <c r="K59" s="195" t="s">
        <v>98</v>
      </c>
      <c r="L59" s="195" t="s">
        <v>118</v>
      </c>
      <c r="M59" s="195" t="s">
        <v>187</v>
      </c>
      <c r="N59" s="195" t="s">
        <v>174</v>
      </c>
      <c r="O59" s="195" t="s">
        <v>272</v>
      </c>
      <c r="P59" s="195" t="s">
        <v>1048</v>
      </c>
      <c r="Q59" s="194">
        <v>3</v>
      </c>
      <c r="R59" s="194">
        <v>6</v>
      </c>
      <c r="S59" s="194">
        <v>120</v>
      </c>
      <c r="T59" s="194">
        <v>1</v>
      </c>
      <c r="U59" s="194">
        <v>40</v>
      </c>
      <c r="V59" s="194">
        <v>1</v>
      </c>
      <c r="W59" s="194">
        <v>6</v>
      </c>
      <c r="X59" s="195" t="s">
        <v>541</v>
      </c>
      <c r="Y59" s="195" t="s">
        <v>542</v>
      </c>
      <c r="Z59" s="195" t="s">
        <v>1098</v>
      </c>
      <c r="AA59" s="195" t="s">
        <v>1099</v>
      </c>
      <c r="AC59" s="6" t="s">
        <v>181</v>
      </c>
      <c r="AD59" s="7" t="s">
        <v>189</v>
      </c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</row>
    <row r="60" spans="1:54" x14ac:dyDescent="0.2">
      <c r="A60" s="194">
        <v>20122</v>
      </c>
      <c r="B60" s="195" t="s">
        <v>1189</v>
      </c>
      <c r="C60" s="195" t="s">
        <v>1190</v>
      </c>
      <c r="D60" s="195" t="s">
        <v>1182</v>
      </c>
      <c r="E60" s="195" t="s">
        <v>1183</v>
      </c>
      <c r="F60" s="195" t="s">
        <v>1184</v>
      </c>
      <c r="G60" s="195" t="s">
        <v>265</v>
      </c>
      <c r="H60" s="195"/>
      <c r="I60" s="195" t="s">
        <v>1185</v>
      </c>
      <c r="J60" s="195" t="s">
        <v>1186</v>
      </c>
      <c r="K60" s="195" t="s">
        <v>98</v>
      </c>
      <c r="L60" s="195" t="s">
        <v>118</v>
      </c>
      <c r="M60" s="195" t="s">
        <v>187</v>
      </c>
      <c r="N60" s="195" t="s">
        <v>174</v>
      </c>
      <c r="O60" s="195" t="s">
        <v>272</v>
      </c>
      <c r="P60" s="195" t="s">
        <v>1048</v>
      </c>
      <c r="Q60" s="194">
        <v>3</v>
      </c>
      <c r="R60" s="194">
        <v>6</v>
      </c>
      <c r="S60" s="194">
        <v>120</v>
      </c>
      <c r="T60" s="194">
        <v>1</v>
      </c>
      <c r="U60" s="194">
        <v>40</v>
      </c>
      <c r="V60" s="194">
        <v>1</v>
      </c>
      <c r="W60" s="194">
        <v>6</v>
      </c>
      <c r="X60" s="195" t="s">
        <v>541</v>
      </c>
      <c r="Y60" s="195" t="s">
        <v>542</v>
      </c>
      <c r="Z60" s="195" t="s">
        <v>1098</v>
      </c>
      <c r="AA60" s="195" t="s">
        <v>1099</v>
      </c>
      <c r="AC60" s="6" t="s">
        <v>181</v>
      </c>
      <c r="AD60" s="7" t="s">
        <v>191</v>
      </c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</row>
    <row r="61" spans="1:54" x14ac:dyDescent="0.2">
      <c r="A61" s="194">
        <v>20123</v>
      </c>
      <c r="B61" s="195" t="s">
        <v>1191</v>
      </c>
      <c r="C61" s="195" t="s">
        <v>1192</v>
      </c>
      <c r="D61" s="195" t="s">
        <v>1193</v>
      </c>
      <c r="E61" s="195" t="s">
        <v>1194</v>
      </c>
      <c r="F61" s="195" t="s">
        <v>1195</v>
      </c>
      <c r="G61" s="195" t="s">
        <v>265</v>
      </c>
      <c r="H61" s="195" t="s">
        <v>492</v>
      </c>
      <c r="I61" s="195" t="s">
        <v>493</v>
      </c>
      <c r="J61" s="195" t="s">
        <v>494</v>
      </c>
      <c r="K61" s="195" t="s">
        <v>98</v>
      </c>
      <c r="L61" s="195" t="s">
        <v>99</v>
      </c>
      <c r="M61" s="195" t="s">
        <v>241</v>
      </c>
      <c r="N61" s="195" t="s">
        <v>174</v>
      </c>
      <c r="O61" s="195" t="s">
        <v>272</v>
      </c>
      <c r="P61" s="195" t="s">
        <v>1196</v>
      </c>
      <c r="Q61" s="194">
        <v>2</v>
      </c>
      <c r="R61" s="194">
        <v>21</v>
      </c>
      <c r="S61" s="194">
        <v>80</v>
      </c>
      <c r="T61" s="194">
        <v>1</v>
      </c>
      <c r="U61" s="194">
        <v>40</v>
      </c>
      <c r="V61" s="194">
        <v>1</v>
      </c>
      <c r="W61" s="194">
        <v>21</v>
      </c>
      <c r="X61" s="195" t="s">
        <v>301</v>
      </c>
      <c r="Y61" s="195" t="s">
        <v>174</v>
      </c>
      <c r="Z61" s="195" t="s">
        <v>1197</v>
      </c>
      <c r="AA61" s="195" t="s">
        <v>1198</v>
      </c>
      <c r="AC61" s="6" t="s">
        <v>101</v>
      </c>
      <c r="AD61" s="7" t="s">
        <v>192</v>
      </c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</row>
    <row r="62" spans="1:54" x14ac:dyDescent="0.2">
      <c r="A62" s="194">
        <v>20124</v>
      </c>
      <c r="B62" s="195" t="s">
        <v>1199</v>
      </c>
      <c r="C62" s="195" t="s">
        <v>1200</v>
      </c>
      <c r="D62" s="195" t="s">
        <v>1193</v>
      </c>
      <c r="E62" s="195" t="s">
        <v>1194</v>
      </c>
      <c r="F62" s="195" t="s">
        <v>1195</v>
      </c>
      <c r="G62" s="195" t="s">
        <v>265</v>
      </c>
      <c r="H62" s="195" t="s">
        <v>492</v>
      </c>
      <c r="I62" s="195" t="s">
        <v>493</v>
      </c>
      <c r="J62" s="195" t="s">
        <v>494</v>
      </c>
      <c r="K62" s="195" t="s">
        <v>98</v>
      </c>
      <c r="L62" s="195" t="s">
        <v>99</v>
      </c>
      <c r="M62" s="195" t="s">
        <v>241</v>
      </c>
      <c r="N62" s="195" t="s">
        <v>174</v>
      </c>
      <c r="O62" s="195" t="s">
        <v>272</v>
      </c>
      <c r="P62" s="195" t="s">
        <v>1196</v>
      </c>
      <c r="Q62" s="194">
        <v>2</v>
      </c>
      <c r="R62" s="194">
        <v>21</v>
      </c>
      <c r="S62" s="194">
        <v>80</v>
      </c>
      <c r="T62" s="194">
        <v>1</v>
      </c>
      <c r="U62" s="194">
        <v>40</v>
      </c>
      <c r="V62" s="194">
        <v>1</v>
      </c>
      <c r="W62" s="194">
        <v>21</v>
      </c>
      <c r="X62" s="195" t="s">
        <v>301</v>
      </c>
      <c r="Y62" s="195" t="s">
        <v>174</v>
      </c>
      <c r="Z62" s="195" t="s">
        <v>1197</v>
      </c>
      <c r="AA62" s="195" t="s">
        <v>1198</v>
      </c>
      <c r="AC62" s="6" t="s">
        <v>120</v>
      </c>
      <c r="AD62" s="7" t="s">
        <v>193</v>
      </c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</row>
    <row r="63" spans="1:54" x14ac:dyDescent="0.2">
      <c r="A63" s="194">
        <v>20125</v>
      </c>
      <c r="B63" s="195" t="s">
        <v>1201</v>
      </c>
      <c r="C63" s="195" t="s">
        <v>1201</v>
      </c>
      <c r="D63" s="195" t="s">
        <v>1202</v>
      </c>
      <c r="E63" s="195" t="s">
        <v>1203</v>
      </c>
      <c r="F63" s="195" t="s">
        <v>1203</v>
      </c>
      <c r="G63" s="195" t="s">
        <v>217</v>
      </c>
      <c r="H63" s="195" t="s">
        <v>472</v>
      </c>
      <c r="I63" s="195" t="s">
        <v>473</v>
      </c>
      <c r="J63" s="195" t="s">
        <v>474</v>
      </c>
      <c r="K63" s="195" t="s">
        <v>105</v>
      </c>
      <c r="L63" s="195" t="s">
        <v>178</v>
      </c>
      <c r="M63" s="195" t="s">
        <v>219</v>
      </c>
      <c r="N63" s="195" t="s">
        <v>308</v>
      </c>
      <c r="O63" s="195" t="s">
        <v>278</v>
      </c>
      <c r="P63" s="195" t="s">
        <v>1048</v>
      </c>
      <c r="Q63" s="194">
        <v>2</v>
      </c>
      <c r="R63" s="194">
        <v>30</v>
      </c>
      <c r="S63" s="194">
        <v>100</v>
      </c>
      <c r="T63" s="194">
        <v>1</v>
      </c>
      <c r="U63" s="194">
        <v>50</v>
      </c>
      <c r="V63" s="194">
        <v>1</v>
      </c>
      <c r="W63" s="194">
        <v>30</v>
      </c>
      <c r="X63" s="195" t="s">
        <v>309</v>
      </c>
      <c r="Y63" s="195" t="s">
        <v>310</v>
      </c>
      <c r="Z63" s="195" t="s">
        <v>1150</v>
      </c>
      <c r="AA63" s="195" t="s">
        <v>1151</v>
      </c>
      <c r="AC63" s="6" t="s">
        <v>132</v>
      </c>
      <c r="AD63" s="7" t="s">
        <v>194</v>
      </c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</row>
    <row r="64" spans="1:54" x14ac:dyDescent="0.2">
      <c r="A64" s="194">
        <v>20126</v>
      </c>
      <c r="B64" s="195" t="s">
        <v>1204</v>
      </c>
      <c r="C64" s="195" t="s">
        <v>1204</v>
      </c>
      <c r="D64" s="195" t="s">
        <v>1202</v>
      </c>
      <c r="E64" s="195" t="s">
        <v>1203</v>
      </c>
      <c r="F64" s="195" t="s">
        <v>1203</v>
      </c>
      <c r="G64" s="195" t="s">
        <v>217</v>
      </c>
      <c r="H64" s="195" t="s">
        <v>472</v>
      </c>
      <c r="I64" s="195" t="s">
        <v>473</v>
      </c>
      <c r="J64" s="195" t="s">
        <v>474</v>
      </c>
      <c r="K64" s="195" t="s">
        <v>105</v>
      </c>
      <c r="L64" s="195" t="s">
        <v>99</v>
      </c>
      <c r="M64" s="195" t="s">
        <v>219</v>
      </c>
      <c r="N64" s="195" t="s">
        <v>308</v>
      </c>
      <c r="O64" s="195" t="s">
        <v>278</v>
      </c>
      <c r="P64" s="195" t="s">
        <v>1048</v>
      </c>
      <c r="Q64" s="194">
        <v>2</v>
      </c>
      <c r="R64" s="194">
        <v>30</v>
      </c>
      <c r="S64" s="194">
        <v>100</v>
      </c>
      <c r="T64" s="194">
        <v>1</v>
      </c>
      <c r="U64" s="194">
        <v>50</v>
      </c>
      <c r="V64" s="194">
        <v>1</v>
      </c>
      <c r="W64" s="194">
        <v>30</v>
      </c>
      <c r="X64" s="195" t="s">
        <v>309</v>
      </c>
      <c r="Y64" s="195" t="s">
        <v>310</v>
      </c>
      <c r="Z64" s="195" t="s">
        <v>1150</v>
      </c>
      <c r="AA64" s="195" t="s">
        <v>1151</v>
      </c>
      <c r="AC64" s="6" t="s">
        <v>101</v>
      </c>
      <c r="AD64" s="7" t="s">
        <v>195</v>
      </c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</row>
    <row r="65" spans="1:54" x14ac:dyDescent="0.2">
      <c r="A65" s="194">
        <v>20127</v>
      </c>
      <c r="B65" s="195" t="s">
        <v>548</v>
      </c>
      <c r="C65" s="195" t="s">
        <v>548</v>
      </c>
      <c r="D65" s="195" t="s">
        <v>1205</v>
      </c>
      <c r="E65" s="195" t="s">
        <v>1206</v>
      </c>
      <c r="F65" s="195" t="s">
        <v>1206</v>
      </c>
      <c r="G65" s="195" t="s">
        <v>263</v>
      </c>
      <c r="H65" s="195"/>
      <c r="I65" s="195" t="s">
        <v>1207</v>
      </c>
      <c r="J65" s="195" t="s">
        <v>1208</v>
      </c>
      <c r="K65" s="195" t="s">
        <v>105</v>
      </c>
      <c r="L65" s="195" t="s">
        <v>478</v>
      </c>
      <c r="M65" s="195" t="s">
        <v>219</v>
      </c>
      <c r="N65" s="195" t="s">
        <v>1209</v>
      </c>
      <c r="O65" s="195" t="s">
        <v>278</v>
      </c>
      <c r="P65" s="195" t="s">
        <v>1196</v>
      </c>
      <c r="Q65" s="194">
        <v>1</v>
      </c>
      <c r="R65" s="194">
        <v>18</v>
      </c>
      <c r="S65" s="194">
        <v>20</v>
      </c>
      <c r="T65" s="194">
        <v>1</v>
      </c>
      <c r="U65" s="194">
        <v>20</v>
      </c>
      <c r="V65" s="194">
        <v>1</v>
      </c>
      <c r="W65" s="194">
        <v>18</v>
      </c>
      <c r="X65" s="195" t="s">
        <v>301</v>
      </c>
      <c r="Y65" s="195" t="s">
        <v>174</v>
      </c>
      <c r="Z65" s="195" t="s">
        <v>1197</v>
      </c>
      <c r="AA65" s="195" t="s">
        <v>1198</v>
      </c>
      <c r="AC65" s="6" t="s">
        <v>101</v>
      </c>
      <c r="AD65" s="7" t="s">
        <v>197</v>
      </c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</row>
    <row r="66" spans="1:54" x14ac:dyDescent="0.2">
      <c r="A66" s="194">
        <v>20128</v>
      </c>
      <c r="B66" s="195" t="s">
        <v>1210</v>
      </c>
      <c r="C66" s="195" t="s">
        <v>1210</v>
      </c>
      <c r="D66" s="195" t="s">
        <v>1211</v>
      </c>
      <c r="E66" s="195" t="s">
        <v>551</v>
      </c>
      <c r="F66" s="195" t="s">
        <v>551</v>
      </c>
      <c r="G66" s="195" t="s">
        <v>217</v>
      </c>
      <c r="H66" s="195" t="s">
        <v>136</v>
      </c>
      <c r="I66" s="195" t="s">
        <v>137</v>
      </c>
      <c r="J66" s="195" t="s">
        <v>289</v>
      </c>
      <c r="K66" s="195" t="s">
        <v>98</v>
      </c>
      <c r="L66" s="195" t="s">
        <v>1212</v>
      </c>
      <c r="M66" s="195" t="s">
        <v>219</v>
      </c>
      <c r="N66" s="195" t="s">
        <v>1209</v>
      </c>
      <c r="O66" s="195" t="s">
        <v>272</v>
      </c>
      <c r="P66" s="195" t="s">
        <v>1040</v>
      </c>
      <c r="Q66" s="194">
        <v>4</v>
      </c>
      <c r="R66" s="194">
        <v>6</v>
      </c>
      <c r="S66" s="194">
        <v>80</v>
      </c>
      <c r="T66" s="194">
        <v>1</v>
      </c>
      <c r="U66" s="194">
        <v>20</v>
      </c>
      <c r="V66" s="194">
        <v>1</v>
      </c>
      <c r="W66" s="194">
        <v>6</v>
      </c>
      <c r="X66" s="195" t="s">
        <v>301</v>
      </c>
      <c r="Y66" s="195" t="s">
        <v>174</v>
      </c>
      <c r="Z66" s="195" t="s">
        <v>1213</v>
      </c>
      <c r="AA66" s="195" t="s">
        <v>1214</v>
      </c>
      <c r="AC66" s="6" t="s">
        <v>101</v>
      </c>
      <c r="AD66" s="7" t="s">
        <v>198</v>
      </c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</row>
    <row r="67" spans="1:54" x14ac:dyDescent="0.2">
      <c r="A67" s="194">
        <v>20129</v>
      </c>
      <c r="B67" s="195" t="s">
        <v>552</v>
      </c>
      <c r="C67" s="195" t="s">
        <v>552</v>
      </c>
      <c r="D67" s="195" t="s">
        <v>1211</v>
      </c>
      <c r="E67" s="195" t="s">
        <v>551</v>
      </c>
      <c r="F67" s="195" t="s">
        <v>551</v>
      </c>
      <c r="G67" s="195" t="s">
        <v>217</v>
      </c>
      <c r="H67" s="195" t="s">
        <v>136</v>
      </c>
      <c r="I67" s="195" t="s">
        <v>137</v>
      </c>
      <c r="J67" s="195" t="s">
        <v>289</v>
      </c>
      <c r="K67" s="195" t="s">
        <v>98</v>
      </c>
      <c r="L67" s="195" t="s">
        <v>214</v>
      </c>
      <c r="M67" s="195" t="s">
        <v>219</v>
      </c>
      <c r="N67" s="195" t="s">
        <v>1209</v>
      </c>
      <c r="O67" s="195" t="s">
        <v>272</v>
      </c>
      <c r="P67" s="195" t="s">
        <v>1215</v>
      </c>
      <c r="Q67" s="194">
        <v>4</v>
      </c>
      <c r="R67" s="194">
        <v>6</v>
      </c>
      <c r="S67" s="194">
        <v>80</v>
      </c>
      <c r="T67" s="194">
        <v>1</v>
      </c>
      <c r="U67" s="194">
        <v>20</v>
      </c>
      <c r="V67" s="194">
        <v>1</v>
      </c>
      <c r="W67" s="194">
        <v>6</v>
      </c>
      <c r="X67" s="195" t="s">
        <v>500</v>
      </c>
      <c r="Y67" s="195" t="s">
        <v>501</v>
      </c>
      <c r="Z67" s="195" t="s">
        <v>1216</v>
      </c>
      <c r="AA67" s="195" t="s">
        <v>1217</v>
      </c>
      <c r="AC67" s="6" t="s">
        <v>116</v>
      </c>
      <c r="AD67" s="11" t="s">
        <v>87</v>
      </c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</row>
    <row r="68" spans="1:54" x14ac:dyDescent="0.2">
      <c r="A68" s="194">
        <v>20130</v>
      </c>
      <c r="B68" s="195" t="s">
        <v>1218</v>
      </c>
      <c r="C68" s="195" t="s">
        <v>1218</v>
      </c>
      <c r="D68" s="195" t="s">
        <v>1211</v>
      </c>
      <c r="E68" s="195" t="s">
        <v>551</v>
      </c>
      <c r="F68" s="195" t="s">
        <v>551</v>
      </c>
      <c r="G68" s="195" t="s">
        <v>217</v>
      </c>
      <c r="H68" s="195" t="s">
        <v>136</v>
      </c>
      <c r="I68" s="195" t="s">
        <v>137</v>
      </c>
      <c r="J68" s="195" t="s">
        <v>289</v>
      </c>
      <c r="K68" s="195" t="s">
        <v>98</v>
      </c>
      <c r="L68" s="195" t="s">
        <v>214</v>
      </c>
      <c r="M68" s="195" t="s">
        <v>219</v>
      </c>
      <c r="N68" s="195" t="s">
        <v>1209</v>
      </c>
      <c r="O68" s="195" t="s">
        <v>272</v>
      </c>
      <c r="P68" s="195" t="s">
        <v>1196</v>
      </c>
      <c r="Q68" s="194">
        <v>4</v>
      </c>
      <c r="R68" s="194">
        <v>6</v>
      </c>
      <c r="S68" s="194">
        <v>80</v>
      </c>
      <c r="T68" s="194">
        <v>1</v>
      </c>
      <c r="U68" s="194">
        <v>20</v>
      </c>
      <c r="V68" s="194">
        <v>1</v>
      </c>
      <c r="W68" s="194">
        <v>6</v>
      </c>
      <c r="X68" s="195" t="s">
        <v>401</v>
      </c>
      <c r="Y68" s="195" t="s">
        <v>402</v>
      </c>
      <c r="Z68" s="195" t="s">
        <v>1219</v>
      </c>
      <c r="AA68" s="195" t="s">
        <v>1220</v>
      </c>
      <c r="AC68" s="6" t="s">
        <v>101</v>
      </c>
      <c r="AD68" s="7" t="s">
        <v>200</v>
      </c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</row>
    <row r="69" spans="1:54" x14ac:dyDescent="0.2">
      <c r="A69" s="194">
        <v>20131</v>
      </c>
      <c r="B69" s="195" t="s">
        <v>1221</v>
      </c>
      <c r="C69" s="195" t="s">
        <v>1221</v>
      </c>
      <c r="D69" s="195" t="s">
        <v>1211</v>
      </c>
      <c r="E69" s="195" t="s">
        <v>551</v>
      </c>
      <c r="F69" s="195" t="s">
        <v>551</v>
      </c>
      <c r="G69" s="195" t="s">
        <v>217</v>
      </c>
      <c r="H69" s="195" t="s">
        <v>136</v>
      </c>
      <c r="I69" s="195" t="s">
        <v>137</v>
      </c>
      <c r="J69" s="195" t="s">
        <v>289</v>
      </c>
      <c r="K69" s="195" t="s">
        <v>98</v>
      </c>
      <c r="L69" s="195" t="s">
        <v>214</v>
      </c>
      <c r="M69" s="195" t="s">
        <v>219</v>
      </c>
      <c r="N69" s="195" t="s">
        <v>1209</v>
      </c>
      <c r="O69" s="195" t="s">
        <v>272</v>
      </c>
      <c r="P69" s="195" t="s">
        <v>1215</v>
      </c>
      <c r="Q69" s="194">
        <v>4</v>
      </c>
      <c r="R69" s="194">
        <v>6</v>
      </c>
      <c r="S69" s="194">
        <v>80</v>
      </c>
      <c r="T69" s="194">
        <v>1</v>
      </c>
      <c r="U69" s="194">
        <v>20</v>
      </c>
      <c r="V69" s="194">
        <v>1</v>
      </c>
      <c r="W69" s="194">
        <v>6</v>
      </c>
      <c r="X69" s="195" t="s">
        <v>512</v>
      </c>
      <c r="Y69" s="195" t="s">
        <v>513</v>
      </c>
      <c r="Z69" s="195" t="s">
        <v>1216</v>
      </c>
      <c r="AA69" s="195" t="s">
        <v>1217</v>
      </c>
      <c r="AC69" s="6" t="s">
        <v>116</v>
      </c>
      <c r="AD69" s="7" t="s">
        <v>89</v>
      </c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</row>
    <row r="70" spans="1:54" x14ac:dyDescent="0.2">
      <c r="A70" s="194">
        <v>20132</v>
      </c>
      <c r="B70" s="195" t="s">
        <v>549</v>
      </c>
      <c r="C70" s="195" t="s">
        <v>549</v>
      </c>
      <c r="D70" s="195" t="s">
        <v>1222</v>
      </c>
      <c r="E70" s="195" t="s">
        <v>1223</v>
      </c>
      <c r="F70" s="195" t="s">
        <v>1224</v>
      </c>
      <c r="G70" s="195" t="s">
        <v>263</v>
      </c>
      <c r="H70" s="195"/>
      <c r="I70" s="195" t="s">
        <v>1207</v>
      </c>
      <c r="J70" s="195" t="s">
        <v>1208</v>
      </c>
      <c r="K70" s="195" t="s">
        <v>98</v>
      </c>
      <c r="L70" s="195" t="s">
        <v>215</v>
      </c>
      <c r="M70" s="195" t="s">
        <v>213</v>
      </c>
      <c r="N70" s="195" t="s">
        <v>1209</v>
      </c>
      <c r="O70" s="195" t="s">
        <v>272</v>
      </c>
      <c r="P70" s="195" t="s">
        <v>1097</v>
      </c>
      <c r="Q70" s="194">
        <v>1</v>
      </c>
      <c r="R70" s="194">
        <v>12</v>
      </c>
      <c r="S70" s="194">
        <v>12</v>
      </c>
      <c r="T70" s="194">
        <v>1</v>
      </c>
      <c r="U70" s="194">
        <v>12</v>
      </c>
      <c r="V70" s="194">
        <v>1</v>
      </c>
      <c r="W70" s="194">
        <v>12</v>
      </c>
      <c r="X70" s="195" t="s">
        <v>500</v>
      </c>
      <c r="Y70" s="195" t="s">
        <v>501</v>
      </c>
      <c r="Z70" s="195" t="s">
        <v>1105</v>
      </c>
      <c r="AA70" s="195" t="s">
        <v>1106</v>
      </c>
      <c r="AC70" s="6" t="s">
        <v>116</v>
      </c>
      <c r="AD70" s="7" t="s">
        <v>90</v>
      </c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</row>
    <row r="71" spans="1:54" x14ac:dyDescent="0.2">
      <c r="A71" s="194">
        <v>20133</v>
      </c>
      <c r="B71" s="195" t="s">
        <v>1225</v>
      </c>
      <c r="C71" s="195" t="s">
        <v>1225</v>
      </c>
      <c r="D71" s="195" t="s">
        <v>1226</v>
      </c>
      <c r="E71" s="195" t="s">
        <v>1223</v>
      </c>
      <c r="F71" s="195" t="s">
        <v>1224</v>
      </c>
      <c r="G71" s="195" t="s">
        <v>263</v>
      </c>
      <c r="H71" s="195"/>
      <c r="I71" s="195" t="s">
        <v>1207</v>
      </c>
      <c r="J71" s="195" t="s">
        <v>1208</v>
      </c>
      <c r="K71" s="195" t="s">
        <v>98</v>
      </c>
      <c r="L71" s="195" t="s">
        <v>215</v>
      </c>
      <c r="M71" s="195" t="s">
        <v>213</v>
      </c>
      <c r="N71" s="195" t="s">
        <v>1209</v>
      </c>
      <c r="O71" s="195" t="s">
        <v>272</v>
      </c>
      <c r="P71" s="195" t="s">
        <v>1040</v>
      </c>
      <c r="Q71" s="194">
        <v>1</v>
      </c>
      <c r="R71" s="194">
        <v>18</v>
      </c>
      <c r="S71" s="194">
        <v>12</v>
      </c>
      <c r="T71" s="194">
        <v>1</v>
      </c>
      <c r="U71" s="194">
        <v>12</v>
      </c>
      <c r="V71" s="194">
        <v>1</v>
      </c>
      <c r="W71" s="194">
        <v>18</v>
      </c>
      <c r="X71" s="195" t="s">
        <v>329</v>
      </c>
      <c r="Y71" s="195" t="s">
        <v>330</v>
      </c>
      <c r="Z71" s="195" t="s">
        <v>1105</v>
      </c>
      <c r="AA71" s="195" t="s">
        <v>1106</v>
      </c>
      <c r="AC71" s="6" t="s">
        <v>101</v>
      </c>
      <c r="AD71" s="7" t="s">
        <v>202</v>
      </c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</row>
    <row r="72" spans="1:54" x14ac:dyDescent="0.2">
      <c r="A72" s="194">
        <v>20134</v>
      </c>
      <c r="B72" s="195" t="s">
        <v>1227</v>
      </c>
      <c r="C72" s="195" t="s">
        <v>1227</v>
      </c>
      <c r="D72" s="195" t="s">
        <v>1228</v>
      </c>
      <c r="E72" s="195" t="s">
        <v>1229</v>
      </c>
      <c r="F72" s="195" t="s">
        <v>1230</v>
      </c>
      <c r="G72" s="195" t="s">
        <v>263</v>
      </c>
      <c r="H72" s="195"/>
      <c r="I72" s="195" t="s">
        <v>1207</v>
      </c>
      <c r="J72" s="195" t="s">
        <v>1208</v>
      </c>
      <c r="K72" s="195" t="s">
        <v>98</v>
      </c>
      <c r="L72" s="195" t="s">
        <v>478</v>
      </c>
      <c r="M72" s="195" t="s">
        <v>219</v>
      </c>
      <c r="N72" s="195" t="s">
        <v>1209</v>
      </c>
      <c r="O72" s="195" t="s">
        <v>272</v>
      </c>
      <c r="P72" s="195" t="s">
        <v>1196</v>
      </c>
      <c r="Q72" s="194">
        <v>3</v>
      </c>
      <c r="R72" s="194">
        <v>36</v>
      </c>
      <c r="S72" s="194">
        <v>120</v>
      </c>
      <c r="T72" s="194">
        <v>2</v>
      </c>
      <c r="U72" s="194">
        <v>20</v>
      </c>
      <c r="V72" s="194">
        <v>1</v>
      </c>
      <c r="W72" s="194">
        <v>72</v>
      </c>
      <c r="X72" s="195" t="s">
        <v>301</v>
      </c>
      <c r="Y72" s="195" t="s">
        <v>174</v>
      </c>
      <c r="Z72" s="195" t="s">
        <v>1231</v>
      </c>
      <c r="AA72" s="195" t="s">
        <v>1232</v>
      </c>
      <c r="AC72" s="6" t="s">
        <v>101</v>
      </c>
      <c r="AD72" s="7" t="s">
        <v>204</v>
      </c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</row>
    <row r="73" spans="1:54" x14ac:dyDescent="0.2">
      <c r="A73" s="194">
        <v>20135</v>
      </c>
      <c r="B73" s="195" t="s">
        <v>1233</v>
      </c>
      <c r="C73" s="195" t="s">
        <v>1233</v>
      </c>
      <c r="D73" s="195" t="s">
        <v>1228</v>
      </c>
      <c r="E73" s="195" t="s">
        <v>1229</v>
      </c>
      <c r="F73" s="195" t="s">
        <v>1230</v>
      </c>
      <c r="G73" s="195" t="s">
        <v>263</v>
      </c>
      <c r="H73" s="195"/>
      <c r="I73" s="195" t="s">
        <v>1207</v>
      </c>
      <c r="J73" s="195" t="s">
        <v>1208</v>
      </c>
      <c r="K73" s="195" t="s">
        <v>98</v>
      </c>
      <c r="L73" s="195" t="s">
        <v>478</v>
      </c>
      <c r="M73" s="195" t="s">
        <v>219</v>
      </c>
      <c r="N73" s="195" t="s">
        <v>1209</v>
      </c>
      <c r="O73" s="195" t="s">
        <v>272</v>
      </c>
      <c r="P73" s="195" t="s">
        <v>1196</v>
      </c>
      <c r="Q73" s="194">
        <v>3</v>
      </c>
      <c r="R73" s="194">
        <v>36</v>
      </c>
      <c r="S73" s="194">
        <v>120</v>
      </c>
      <c r="T73" s="194">
        <v>2</v>
      </c>
      <c r="U73" s="194">
        <v>20</v>
      </c>
      <c r="V73" s="194">
        <v>1</v>
      </c>
      <c r="W73" s="194">
        <v>72</v>
      </c>
      <c r="X73" s="195" t="s">
        <v>301</v>
      </c>
      <c r="Y73" s="195" t="s">
        <v>174</v>
      </c>
      <c r="Z73" s="195" t="s">
        <v>1231</v>
      </c>
      <c r="AA73" s="195" t="s">
        <v>1232</v>
      </c>
      <c r="AC73" s="6" t="s">
        <v>116</v>
      </c>
      <c r="AD73" s="7" t="s">
        <v>83</v>
      </c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</row>
    <row r="74" spans="1:54" x14ac:dyDescent="0.2">
      <c r="A74" s="194">
        <v>20136</v>
      </c>
      <c r="B74" s="195" t="s">
        <v>1234</v>
      </c>
      <c r="C74" s="195" t="s">
        <v>1234</v>
      </c>
      <c r="D74" s="195" t="s">
        <v>1228</v>
      </c>
      <c r="E74" s="195" t="s">
        <v>1229</v>
      </c>
      <c r="F74" s="195" t="s">
        <v>1230</v>
      </c>
      <c r="G74" s="195" t="s">
        <v>263</v>
      </c>
      <c r="H74" s="195"/>
      <c r="I74" s="195" t="s">
        <v>1207</v>
      </c>
      <c r="J74" s="195" t="s">
        <v>1208</v>
      </c>
      <c r="K74" s="195" t="s">
        <v>98</v>
      </c>
      <c r="L74" s="195" t="s">
        <v>478</v>
      </c>
      <c r="M74" s="195" t="s">
        <v>219</v>
      </c>
      <c r="N74" s="195" t="s">
        <v>1209</v>
      </c>
      <c r="O74" s="195" t="s">
        <v>272</v>
      </c>
      <c r="P74" s="195" t="s">
        <v>1196</v>
      </c>
      <c r="Q74" s="194">
        <v>3</v>
      </c>
      <c r="R74" s="194">
        <v>36</v>
      </c>
      <c r="S74" s="194">
        <v>120</v>
      </c>
      <c r="T74" s="194">
        <v>2</v>
      </c>
      <c r="U74" s="194">
        <v>20</v>
      </c>
      <c r="V74" s="194">
        <v>1</v>
      </c>
      <c r="W74" s="194">
        <v>72</v>
      </c>
      <c r="X74" s="195" t="s">
        <v>301</v>
      </c>
      <c r="Y74" s="195" t="s">
        <v>174</v>
      </c>
      <c r="Z74" s="195" t="s">
        <v>1231</v>
      </c>
      <c r="AA74" s="195" t="s">
        <v>1232</v>
      </c>
      <c r="AC74" s="6" t="s">
        <v>101</v>
      </c>
      <c r="AD74" s="7" t="s">
        <v>205</v>
      </c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</row>
    <row r="75" spans="1:54" x14ac:dyDescent="0.2">
      <c r="A75" s="194">
        <v>20137</v>
      </c>
      <c r="B75" s="195" t="s">
        <v>1235</v>
      </c>
      <c r="C75" s="195" t="s">
        <v>1235</v>
      </c>
      <c r="D75" s="195" t="s">
        <v>1236</v>
      </c>
      <c r="E75" s="195" t="s">
        <v>550</v>
      </c>
      <c r="F75" s="195" t="s">
        <v>550</v>
      </c>
      <c r="G75" s="195" t="s">
        <v>217</v>
      </c>
      <c r="H75" s="195" t="s">
        <v>136</v>
      </c>
      <c r="I75" s="195" t="s">
        <v>137</v>
      </c>
      <c r="J75" s="195" t="s">
        <v>289</v>
      </c>
      <c r="K75" s="195" t="s">
        <v>98</v>
      </c>
      <c r="L75" s="195" t="s">
        <v>1212</v>
      </c>
      <c r="M75" s="195" t="s">
        <v>219</v>
      </c>
      <c r="N75" s="195" t="s">
        <v>1209</v>
      </c>
      <c r="O75" s="195" t="s">
        <v>1075</v>
      </c>
      <c r="P75" s="195" t="s">
        <v>1040</v>
      </c>
      <c r="Q75" s="194">
        <v>3</v>
      </c>
      <c r="R75" s="194">
        <v>6</v>
      </c>
      <c r="S75" s="194">
        <v>60</v>
      </c>
      <c r="T75" s="194">
        <v>1</v>
      </c>
      <c r="U75" s="194">
        <v>20</v>
      </c>
      <c r="V75" s="194">
        <v>1</v>
      </c>
      <c r="W75" s="194">
        <v>6</v>
      </c>
      <c r="X75" s="195" t="s">
        <v>301</v>
      </c>
      <c r="Y75" s="195" t="s">
        <v>174</v>
      </c>
      <c r="Z75" s="195" t="s">
        <v>1213</v>
      </c>
      <c r="AA75" s="195" t="s">
        <v>1214</v>
      </c>
      <c r="AC75" s="6" t="s">
        <v>116</v>
      </c>
      <c r="AD75" s="7" t="s">
        <v>92</v>
      </c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</row>
    <row r="76" spans="1:54" x14ac:dyDescent="0.2">
      <c r="A76" s="194">
        <v>20138</v>
      </c>
      <c r="B76" s="195" t="s">
        <v>1237</v>
      </c>
      <c r="C76" s="195" t="s">
        <v>1237</v>
      </c>
      <c r="D76" s="195" t="s">
        <v>1236</v>
      </c>
      <c r="E76" s="195" t="s">
        <v>550</v>
      </c>
      <c r="F76" s="195" t="s">
        <v>550</v>
      </c>
      <c r="G76" s="195" t="s">
        <v>217</v>
      </c>
      <c r="H76" s="195" t="s">
        <v>136</v>
      </c>
      <c r="I76" s="195" t="s">
        <v>137</v>
      </c>
      <c r="J76" s="195" t="s">
        <v>289</v>
      </c>
      <c r="K76" s="195" t="s">
        <v>98</v>
      </c>
      <c r="L76" s="195" t="s">
        <v>1212</v>
      </c>
      <c r="M76" s="195" t="s">
        <v>219</v>
      </c>
      <c r="N76" s="195" t="s">
        <v>1209</v>
      </c>
      <c r="O76" s="195" t="s">
        <v>1075</v>
      </c>
      <c r="P76" s="195" t="s">
        <v>1040</v>
      </c>
      <c r="Q76" s="194">
        <v>3</v>
      </c>
      <c r="R76" s="194">
        <v>6</v>
      </c>
      <c r="S76" s="194">
        <v>60</v>
      </c>
      <c r="T76" s="194">
        <v>1</v>
      </c>
      <c r="U76" s="194">
        <v>20</v>
      </c>
      <c r="V76" s="194">
        <v>1</v>
      </c>
      <c r="W76" s="194">
        <v>6</v>
      </c>
      <c r="X76" s="195" t="s">
        <v>500</v>
      </c>
      <c r="Y76" s="195" t="s">
        <v>501</v>
      </c>
      <c r="Z76" s="195" t="s">
        <v>1213</v>
      </c>
      <c r="AA76" s="195" t="s">
        <v>1214</v>
      </c>
      <c r="AC76" s="6" t="s">
        <v>181</v>
      </c>
      <c r="AD76" s="7" t="s">
        <v>207</v>
      </c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</row>
    <row r="77" spans="1:54" x14ac:dyDescent="0.2">
      <c r="A77" s="194">
        <v>20139</v>
      </c>
      <c r="B77" s="195" t="s">
        <v>1238</v>
      </c>
      <c r="C77" s="195" t="s">
        <v>1238</v>
      </c>
      <c r="D77" s="195" t="s">
        <v>1236</v>
      </c>
      <c r="E77" s="195" t="s">
        <v>550</v>
      </c>
      <c r="F77" s="195" t="s">
        <v>550</v>
      </c>
      <c r="G77" s="195" t="s">
        <v>217</v>
      </c>
      <c r="H77" s="195" t="s">
        <v>136</v>
      </c>
      <c r="I77" s="195" t="s">
        <v>137</v>
      </c>
      <c r="J77" s="195" t="s">
        <v>289</v>
      </c>
      <c r="K77" s="195" t="s">
        <v>98</v>
      </c>
      <c r="L77" s="195" t="s">
        <v>1212</v>
      </c>
      <c r="M77" s="195" t="s">
        <v>219</v>
      </c>
      <c r="N77" s="195" t="s">
        <v>1209</v>
      </c>
      <c r="O77" s="195" t="s">
        <v>1075</v>
      </c>
      <c r="P77" s="195" t="s">
        <v>1040</v>
      </c>
      <c r="Q77" s="194">
        <v>3</v>
      </c>
      <c r="R77" s="194">
        <v>6</v>
      </c>
      <c r="S77" s="194">
        <v>60</v>
      </c>
      <c r="T77" s="194">
        <v>1</v>
      </c>
      <c r="U77" s="194">
        <v>20</v>
      </c>
      <c r="V77" s="194">
        <v>1</v>
      </c>
      <c r="W77" s="194">
        <v>6</v>
      </c>
      <c r="X77" s="195" t="s">
        <v>500</v>
      </c>
      <c r="Y77" s="195" t="s">
        <v>501</v>
      </c>
      <c r="Z77" s="195" t="s">
        <v>1213</v>
      </c>
      <c r="AA77" s="195" t="s">
        <v>1214</v>
      </c>
      <c r="AC77" s="6" t="s">
        <v>101</v>
      </c>
      <c r="AD77" s="7" t="s">
        <v>208</v>
      </c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</row>
    <row r="78" spans="1:54" x14ac:dyDescent="0.2">
      <c r="A78" s="194">
        <v>20140</v>
      </c>
      <c r="B78" s="195" t="s">
        <v>546</v>
      </c>
      <c r="C78" s="195" t="s">
        <v>546</v>
      </c>
      <c r="D78" s="195" t="s">
        <v>1239</v>
      </c>
      <c r="E78" s="195" t="s">
        <v>547</v>
      </c>
      <c r="F78" s="195" t="s">
        <v>547</v>
      </c>
      <c r="G78" s="195" t="s">
        <v>217</v>
      </c>
      <c r="H78" s="195" t="s">
        <v>136</v>
      </c>
      <c r="I78" s="195" t="s">
        <v>137</v>
      </c>
      <c r="J78" s="195" t="s">
        <v>289</v>
      </c>
      <c r="K78" s="195" t="s">
        <v>98</v>
      </c>
      <c r="L78" s="195" t="s">
        <v>1212</v>
      </c>
      <c r="M78" s="195" t="s">
        <v>219</v>
      </c>
      <c r="N78" s="195" t="s">
        <v>1209</v>
      </c>
      <c r="O78" s="195" t="s">
        <v>1075</v>
      </c>
      <c r="P78" s="195" t="s">
        <v>1040</v>
      </c>
      <c r="Q78" s="194">
        <v>3</v>
      </c>
      <c r="R78" s="194">
        <v>6</v>
      </c>
      <c r="S78" s="194">
        <v>60</v>
      </c>
      <c r="T78" s="194">
        <v>1</v>
      </c>
      <c r="U78" s="194">
        <v>20</v>
      </c>
      <c r="V78" s="194">
        <v>1</v>
      </c>
      <c r="W78" s="194">
        <v>6</v>
      </c>
      <c r="X78" s="195" t="s">
        <v>301</v>
      </c>
      <c r="Y78" s="195" t="s">
        <v>174</v>
      </c>
      <c r="Z78" s="195" t="s">
        <v>1213</v>
      </c>
      <c r="AA78" s="195" t="s">
        <v>1214</v>
      </c>
      <c r="AC78" s="6" t="s">
        <v>132</v>
      </c>
      <c r="AD78" s="7" t="s">
        <v>209</v>
      </c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</row>
    <row r="79" spans="1:54" x14ac:dyDescent="0.2">
      <c r="A79" s="194">
        <v>20141</v>
      </c>
      <c r="B79" s="195" t="s">
        <v>1240</v>
      </c>
      <c r="C79" s="195" t="s">
        <v>1240</v>
      </c>
      <c r="D79" s="195" t="s">
        <v>1239</v>
      </c>
      <c r="E79" s="195" t="s">
        <v>547</v>
      </c>
      <c r="F79" s="195" t="s">
        <v>547</v>
      </c>
      <c r="G79" s="195" t="s">
        <v>217</v>
      </c>
      <c r="H79" s="195" t="s">
        <v>136</v>
      </c>
      <c r="I79" s="195" t="s">
        <v>137</v>
      </c>
      <c r="J79" s="195" t="s">
        <v>289</v>
      </c>
      <c r="K79" s="195" t="s">
        <v>98</v>
      </c>
      <c r="L79" s="195" t="s">
        <v>214</v>
      </c>
      <c r="M79" s="195" t="s">
        <v>219</v>
      </c>
      <c r="N79" s="195" t="s">
        <v>1209</v>
      </c>
      <c r="O79" s="195" t="s">
        <v>1075</v>
      </c>
      <c r="P79" s="195" t="s">
        <v>1215</v>
      </c>
      <c r="Q79" s="194">
        <v>3</v>
      </c>
      <c r="R79" s="194">
        <v>6</v>
      </c>
      <c r="S79" s="194">
        <v>60</v>
      </c>
      <c r="T79" s="194">
        <v>1</v>
      </c>
      <c r="U79" s="194">
        <v>20</v>
      </c>
      <c r="V79" s="194">
        <v>1</v>
      </c>
      <c r="W79" s="194">
        <v>6</v>
      </c>
      <c r="X79" s="195" t="s">
        <v>301</v>
      </c>
      <c r="Y79" s="195" t="s">
        <v>174</v>
      </c>
      <c r="Z79" s="195" t="s">
        <v>1216</v>
      </c>
      <c r="AA79" s="195" t="s">
        <v>1217</v>
      </c>
      <c r="AC79" s="6" t="s">
        <v>132</v>
      </c>
      <c r="AD79" s="7" t="s">
        <v>210</v>
      </c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</row>
    <row r="80" spans="1:54" x14ac:dyDescent="0.2">
      <c r="A80" s="194">
        <v>20142</v>
      </c>
      <c r="B80" s="195" t="s">
        <v>1241</v>
      </c>
      <c r="C80" s="195" t="s">
        <v>1241</v>
      </c>
      <c r="D80" s="195" t="s">
        <v>1239</v>
      </c>
      <c r="E80" s="195" t="s">
        <v>547</v>
      </c>
      <c r="F80" s="195" t="s">
        <v>547</v>
      </c>
      <c r="G80" s="195" t="s">
        <v>217</v>
      </c>
      <c r="H80" s="195" t="s">
        <v>136</v>
      </c>
      <c r="I80" s="195" t="s">
        <v>137</v>
      </c>
      <c r="J80" s="195" t="s">
        <v>289</v>
      </c>
      <c r="K80" s="195" t="s">
        <v>98</v>
      </c>
      <c r="L80" s="195" t="s">
        <v>214</v>
      </c>
      <c r="M80" s="195" t="s">
        <v>219</v>
      </c>
      <c r="N80" s="195" t="s">
        <v>1209</v>
      </c>
      <c r="O80" s="195" t="s">
        <v>1075</v>
      </c>
      <c r="P80" s="195" t="s">
        <v>1196</v>
      </c>
      <c r="Q80" s="194">
        <v>3</v>
      </c>
      <c r="R80" s="194">
        <v>6</v>
      </c>
      <c r="S80" s="194">
        <v>60</v>
      </c>
      <c r="T80" s="194">
        <v>1</v>
      </c>
      <c r="U80" s="194">
        <v>20</v>
      </c>
      <c r="V80" s="194">
        <v>1</v>
      </c>
      <c r="W80" s="194">
        <v>6</v>
      </c>
      <c r="X80" s="195" t="s">
        <v>401</v>
      </c>
      <c r="Y80" s="195" t="s">
        <v>402</v>
      </c>
      <c r="Z80" s="195" t="s">
        <v>1219</v>
      </c>
      <c r="AA80" s="195" t="s">
        <v>1220</v>
      </c>
      <c r="AC80" s="6" t="s">
        <v>101</v>
      </c>
      <c r="AD80" s="7" t="s">
        <v>211</v>
      </c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</row>
    <row r="81" spans="1:54" x14ac:dyDescent="0.2">
      <c r="A81" s="194">
        <v>20143</v>
      </c>
      <c r="B81" s="195" t="s">
        <v>553</v>
      </c>
      <c r="C81" s="195" t="s">
        <v>553</v>
      </c>
      <c r="D81" s="195" t="s">
        <v>1242</v>
      </c>
      <c r="E81" s="195" t="s">
        <v>1243</v>
      </c>
      <c r="F81" s="195" t="s">
        <v>1243</v>
      </c>
      <c r="G81" s="195" t="s">
        <v>217</v>
      </c>
      <c r="H81" s="195" t="s">
        <v>136</v>
      </c>
      <c r="I81" s="195" t="s">
        <v>137</v>
      </c>
      <c r="J81" s="195" t="s">
        <v>289</v>
      </c>
      <c r="K81" s="195" t="s">
        <v>98</v>
      </c>
      <c r="L81" s="195" t="s">
        <v>1212</v>
      </c>
      <c r="M81" s="195" t="s">
        <v>219</v>
      </c>
      <c r="N81" s="195" t="s">
        <v>1209</v>
      </c>
      <c r="O81" s="195" t="s">
        <v>1075</v>
      </c>
      <c r="P81" s="195" t="s">
        <v>1040</v>
      </c>
      <c r="Q81" s="194">
        <v>2</v>
      </c>
      <c r="R81" s="194">
        <v>6</v>
      </c>
      <c r="S81" s="194">
        <v>40</v>
      </c>
      <c r="T81" s="194">
        <v>1</v>
      </c>
      <c r="U81" s="194">
        <v>20</v>
      </c>
      <c r="V81" s="194">
        <v>1</v>
      </c>
      <c r="W81" s="194">
        <v>6</v>
      </c>
      <c r="X81" s="195" t="s">
        <v>301</v>
      </c>
      <c r="Y81" s="195" t="s">
        <v>174</v>
      </c>
      <c r="Z81" s="195" t="s">
        <v>1213</v>
      </c>
      <c r="AA81" s="195" t="s">
        <v>1214</v>
      </c>
      <c r="AC81" s="9" t="s">
        <v>101</v>
      </c>
      <c r="AD81" s="7" t="s">
        <v>212</v>
      </c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</row>
    <row r="82" spans="1:54" x14ac:dyDescent="0.2">
      <c r="A82" s="194">
        <v>20144</v>
      </c>
      <c r="B82" s="195" t="s">
        <v>1244</v>
      </c>
      <c r="C82" s="195" t="s">
        <v>1244</v>
      </c>
      <c r="D82" s="195" t="s">
        <v>1242</v>
      </c>
      <c r="E82" s="195" t="s">
        <v>1243</v>
      </c>
      <c r="F82" s="195" t="s">
        <v>1243</v>
      </c>
      <c r="G82" s="195" t="s">
        <v>217</v>
      </c>
      <c r="H82" s="195" t="s">
        <v>136</v>
      </c>
      <c r="I82" s="195" t="s">
        <v>137</v>
      </c>
      <c r="J82" s="195" t="s">
        <v>289</v>
      </c>
      <c r="K82" s="195" t="s">
        <v>98</v>
      </c>
      <c r="L82" s="195" t="s">
        <v>214</v>
      </c>
      <c r="M82" s="195" t="s">
        <v>219</v>
      </c>
      <c r="N82" s="195" t="s">
        <v>1209</v>
      </c>
      <c r="O82" s="195" t="s">
        <v>1075</v>
      </c>
      <c r="P82" s="195" t="s">
        <v>1196</v>
      </c>
      <c r="Q82" s="194">
        <v>2</v>
      </c>
      <c r="R82" s="194">
        <v>6</v>
      </c>
      <c r="S82" s="194">
        <v>40</v>
      </c>
      <c r="T82" s="194">
        <v>1</v>
      </c>
      <c r="U82" s="194">
        <v>20</v>
      </c>
      <c r="V82" s="194">
        <v>1</v>
      </c>
      <c r="W82" s="194">
        <v>6</v>
      </c>
      <c r="X82" s="195" t="s">
        <v>401</v>
      </c>
      <c r="Y82" s="195" t="s">
        <v>402</v>
      </c>
      <c r="Z82" s="195" t="s">
        <v>1219</v>
      </c>
      <c r="AA82" s="195" t="s">
        <v>1220</v>
      </c>
      <c r="AC82" s="9" t="s">
        <v>116</v>
      </c>
      <c r="AD82" s="7" t="s">
        <v>91</v>
      </c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</row>
    <row r="83" spans="1:54" x14ac:dyDescent="0.2">
      <c r="A83" s="194">
        <v>20145</v>
      </c>
      <c r="B83" s="195" t="s">
        <v>1245</v>
      </c>
      <c r="C83" s="195" t="s">
        <v>1245</v>
      </c>
      <c r="D83" s="195" t="s">
        <v>1246</v>
      </c>
      <c r="E83" s="195" t="s">
        <v>1247</v>
      </c>
      <c r="F83" s="195" t="s">
        <v>1247</v>
      </c>
      <c r="G83" s="195" t="s">
        <v>217</v>
      </c>
      <c r="H83" s="195" t="s">
        <v>136</v>
      </c>
      <c r="I83" s="195" t="s">
        <v>137</v>
      </c>
      <c r="J83" s="195" t="s">
        <v>289</v>
      </c>
      <c r="K83" s="195" t="s">
        <v>98</v>
      </c>
      <c r="L83" s="195" t="s">
        <v>214</v>
      </c>
      <c r="M83" s="195" t="s">
        <v>219</v>
      </c>
      <c r="N83" s="195" t="s">
        <v>1209</v>
      </c>
      <c r="O83" s="195" t="s">
        <v>1075</v>
      </c>
      <c r="P83" s="195" t="s">
        <v>1215</v>
      </c>
      <c r="Q83" s="194">
        <v>3</v>
      </c>
      <c r="R83" s="194">
        <v>3</v>
      </c>
      <c r="S83" s="194">
        <v>60</v>
      </c>
      <c r="T83" s="194">
        <v>1</v>
      </c>
      <c r="U83" s="194">
        <v>20</v>
      </c>
      <c r="V83" s="194">
        <v>1</v>
      </c>
      <c r="W83" s="194">
        <v>3</v>
      </c>
      <c r="X83" s="195" t="s">
        <v>301</v>
      </c>
      <c r="Y83" s="195" t="s">
        <v>174</v>
      </c>
      <c r="Z83" s="195" t="s">
        <v>1248</v>
      </c>
      <c r="AA83" s="195" t="s">
        <v>1249</v>
      </c>
      <c r="AC83" s="10"/>
      <c r="AD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</row>
    <row r="84" spans="1:54" x14ac:dyDescent="0.2">
      <c r="A84" s="194">
        <v>20146</v>
      </c>
      <c r="B84" s="195" t="s">
        <v>1250</v>
      </c>
      <c r="C84" s="195" t="s">
        <v>1250</v>
      </c>
      <c r="D84" s="195" t="s">
        <v>1246</v>
      </c>
      <c r="E84" s="195" t="s">
        <v>1247</v>
      </c>
      <c r="F84" s="195" t="s">
        <v>1247</v>
      </c>
      <c r="G84" s="195" t="s">
        <v>217</v>
      </c>
      <c r="H84" s="195" t="s">
        <v>136</v>
      </c>
      <c r="I84" s="195" t="s">
        <v>137</v>
      </c>
      <c r="J84" s="195" t="s">
        <v>289</v>
      </c>
      <c r="K84" s="195" t="s">
        <v>98</v>
      </c>
      <c r="L84" s="195" t="s">
        <v>214</v>
      </c>
      <c r="M84" s="195" t="s">
        <v>219</v>
      </c>
      <c r="N84" s="195" t="s">
        <v>1209</v>
      </c>
      <c r="O84" s="195" t="s">
        <v>1075</v>
      </c>
      <c r="P84" s="195" t="s">
        <v>1215</v>
      </c>
      <c r="Q84" s="194">
        <v>3</v>
      </c>
      <c r="R84" s="194">
        <v>3</v>
      </c>
      <c r="S84" s="194">
        <v>60</v>
      </c>
      <c r="T84" s="194">
        <v>1</v>
      </c>
      <c r="U84" s="194">
        <v>20</v>
      </c>
      <c r="V84" s="194">
        <v>1</v>
      </c>
      <c r="W84" s="194">
        <v>3</v>
      </c>
      <c r="X84" s="195" t="s">
        <v>301</v>
      </c>
      <c r="Y84" s="195" t="s">
        <v>174</v>
      </c>
      <c r="Z84" s="195" t="s">
        <v>1248</v>
      </c>
      <c r="AA84" s="195" t="s">
        <v>1249</v>
      </c>
      <c r="AC84" s="10"/>
      <c r="AD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</row>
    <row r="85" spans="1:54" x14ac:dyDescent="0.2">
      <c r="A85" s="194">
        <v>20147</v>
      </c>
      <c r="B85" s="195" t="s">
        <v>1251</v>
      </c>
      <c r="C85" s="195" t="s">
        <v>1251</v>
      </c>
      <c r="D85" s="195" t="s">
        <v>1246</v>
      </c>
      <c r="E85" s="195" t="s">
        <v>1247</v>
      </c>
      <c r="F85" s="195" t="s">
        <v>1247</v>
      </c>
      <c r="G85" s="195" t="s">
        <v>217</v>
      </c>
      <c r="H85" s="195" t="s">
        <v>136</v>
      </c>
      <c r="I85" s="195" t="s">
        <v>137</v>
      </c>
      <c r="J85" s="195" t="s">
        <v>289</v>
      </c>
      <c r="K85" s="195" t="s">
        <v>98</v>
      </c>
      <c r="L85" s="195" t="s">
        <v>214</v>
      </c>
      <c r="M85" s="195" t="s">
        <v>219</v>
      </c>
      <c r="N85" s="195" t="s">
        <v>1209</v>
      </c>
      <c r="O85" s="195" t="s">
        <v>1075</v>
      </c>
      <c r="P85" s="195" t="s">
        <v>1215</v>
      </c>
      <c r="Q85" s="194">
        <v>3</v>
      </c>
      <c r="R85" s="194">
        <v>3</v>
      </c>
      <c r="S85" s="194">
        <v>60</v>
      </c>
      <c r="T85" s="194">
        <v>1</v>
      </c>
      <c r="U85" s="194">
        <v>20</v>
      </c>
      <c r="V85" s="194">
        <v>1</v>
      </c>
      <c r="W85" s="194">
        <v>3</v>
      </c>
      <c r="X85" s="195" t="s">
        <v>301</v>
      </c>
      <c r="Y85" s="195" t="s">
        <v>174</v>
      </c>
      <c r="Z85" s="195" t="s">
        <v>1216</v>
      </c>
      <c r="AA85" s="195" t="s">
        <v>1217</v>
      </c>
      <c r="AC85" s="10"/>
      <c r="AD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</row>
    <row r="86" spans="1:54" x14ac:dyDescent="0.2">
      <c r="A86" s="194">
        <v>20148</v>
      </c>
      <c r="B86" s="195" t="s">
        <v>1252</v>
      </c>
      <c r="C86" s="195" t="s">
        <v>1253</v>
      </c>
      <c r="D86" s="195" t="s">
        <v>1254</v>
      </c>
      <c r="E86" s="195" t="s">
        <v>1255</v>
      </c>
      <c r="F86" s="195" t="s">
        <v>1256</v>
      </c>
      <c r="G86" s="195" t="s">
        <v>265</v>
      </c>
      <c r="H86" s="195" t="s">
        <v>117</v>
      </c>
      <c r="I86" s="195" t="s">
        <v>554</v>
      </c>
      <c r="J86" s="195" t="s">
        <v>555</v>
      </c>
      <c r="K86" s="195" t="s">
        <v>98</v>
      </c>
      <c r="L86" s="195" t="s">
        <v>99</v>
      </c>
      <c r="M86" s="195" t="s">
        <v>167</v>
      </c>
      <c r="N86" s="195" t="s">
        <v>556</v>
      </c>
      <c r="O86" s="195" t="s">
        <v>272</v>
      </c>
      <c r="P86" s="195" t="s">
        <v>1090</v>
      </c>
      <c r="Q86" s="194">
        <v>8</v>
      </c>
      <c r="R86" s="194">
        <v>10</v>
      </c>
      <c r="S86" s="194">
        <v>48</v>
      </c>
      <c r="T86" s="194">
        <v>1</v>
      </c>
      <c r="U86" s="194">
        <v>1</v>
      </c>
      <c r="V86" s="194">
        <v>1</v>
      </c>
      <c r="W86" s="194">
        <v>10</v>
      </c>
      <c r="X86" s="195" t="s">
        <v>1257</v>
      </c>
      <c r="Y86" s="195" t="s">
        <v>1258</v>
      </c>
      <c r="Z86" s="195" t="s">
        <v>1259</v>
      </c>
      <c r="AA86" s="195" t="s">
        <v>1260</v>
      </c>
      <c r="AC86" s="10"/>
      <c r="AD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</row>
    <row r="87" spans="1:54" x14ac:dyDescent="0.2">
      <c r="A87" s="194">
        <v>20149</v>
      </c>
      <c r="B87" s="195" t="s">
        <v>1261</v>
      </c>
      <c r="C87" s="195" t="s">
        <v>1262</v>
      </c>
      <c r="D87" s="195" t="s">
        <v>1254</v>
      </c>
      <c r="E87" s="195" t="s">
        <v>1255</v>
      </c>
      <c r="F87" s="195" t="s">
        <v>1256</v>
      </c>
      <c r="G87" s="195" t="s">
        <v>265</v>
      </c>
      <c r="H87" s="195" t="s">
        <v>117</v>
      </c>
      <c r="I87" s="195" t="s">
        <v>554</v>
      </c>
      <c r="J87" s="195" t="s">
        <v>555</v>
      </c>
      <c r="K87" s="195" t="s">
        <v>98</v>
      </c>
      <c r="L87" s="195" t="s">
        <v>99</v>
      </c>
      <c r="M87" s="195" t="s">
        <v>167</v>
      </c>
      <c r="N87" s="195" t="s">
        <v>556</v>
      </c>
      <c r="O87" s="195" t="s">
        <v>272</v>
      </c>
      <c r="P87" s="195" t="s">
        <v>1090</v>
      </c>
      <c r="Q87" s="194">
        <v>8</v>
      </c>
      <c r="R87" s="194">
        <v>10</v>
      </c>
      <c r="S87" s="194">
        <v>48</v>
      </c>
      <c r="T87" s="194">
        <v>1</v>
      </c>
      <c r="U87" s="194">
        <v>1</v>
      </c>
      <c r="V87" s="194">
        <v>1</v>
      </c>
      <c r="W87" s="194">
        <v>10</v>
      </c>
      <c r="X87" s="195" t="s">
        <v>1257</v>
      </c>
      <c r="Y87" s="195" t="s">
        <v>1258</v>
      </c>
      <c r="Z87" s="195" t="s">
        <v>1259</v>
      </c>
      <c r="AA87" s="195" t="s">
        <v>1260</v>
      </c>
      <c r="AC87" s="10"/>
      <c r="AD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</row>
    <row r="88" spans="1:54" x14ac:dyDescent="0.2">
      <c r="A88" s="194">
        <v>20150</v>
      </c>
      <c r="B88" s="195" t="s">
        <v>1263</v>
      </c>
      <c r="C88" s="195" t="s">
        <v>1264</v>
      </c>
      <c r="D88" s="195" t="s">
        <v>1254</v>
      </c>
      <c r="E88" s="195" t="s">
        <v>1255</v>
      </c>
      <c r="F88" s="195" t="s">
        <v>1256</v>
      </c>
      <c r="G88" s="195" t="s">
        <v>265</v>
      </c>
      <c r="H88" s="195" t="s">
        <v>117</v>
      </c>
      <c r="I88" s="195" t="s">
        <v>554</v>
      </c>
      <c r="J88" s="195" t="s">
        <v>555</v>
      </c>
      <c r="K88" s="195" t="s">
        <v>98</v>
      </c>
      <c r="L88" s="195" t="s">
        <v>99</v>
      </c>
      <c r="M88" s="195" t="s">
        <v>167</v>
      </c>
      <c r="N88" s="195" t="s">
        <v>556</v>
      </c>
      <c r="O88" s="195" t="s">
        <v>272</v>
      </c>
      <c r="P88" s="195" t="s">
        <v>1090</v>
      </c>
      <c r="Q88" s="194">
        <v>8</v>
      </c>
      <c r="R88" s="194">
        <v>12</v>
      </c>
      <c r="S88" s="194">
        <v>48</v>
      </c>
      <c r="T88" s="194">
        <v>1</v>
      </c>
      <c r="U88" s="194">
        <v>1</v>
      </c>
      <c r="V88" s="194">
        <v>1</v>
      </c>
      <c r="W88" s="194">
        <v>12</v>
      </c>
      <c r="X88" s="195" t="s">
        <v>1257</v>
      </c>
      <c r="Y88" s="195" t="s">
        <v>1258</v>
      </c>
      <c r="Z88" s="195" t="s">
        <v>1259</v>
      </c>
      <c r="AA88" s="195" t="s">
        <v>1260</v>
      </c>
      <c r="AC88" s="10"/>
      <c r="AD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</row>
    <row r="89" spans="1:54" x14ac:dyDescent="0.2">
      <c r="A89" s="194">
        <v>20151</v>
      </c>
      <c r="B89" s="195" t="s">
        <v>1265</v>
      </c>
      <c r="C89" s="195" t="s">
        <v>1266</v>
      </c>
      <c r="D89" s="195" t="s">
        <v>1254</v>
      </c>
      <c r="E89" s="195" t="s">
        <v>1255</v>
      </c>
      <c r="F89" s="195" t="s">
        <v>1256</v>
      </c>
      <c r="G89" s="195" t="s">
        <v>265</v>
      </c>
      <c r="H89" s="195" t="s">
        <v>117</v>
      </c>
      <c r="I89" s="195" t="s">
        <v>554</v>
      </c>
      <c r="J89" s="195" t="s">
        <v>555</v>
      </c>
      <c r="K89" s="195" t="s">
        <v>98</v>
      </c>
      <c r="L89" s="195" t="s">
        <v>99</v>
      </c>
      <c r="M89" s="195" t="s">
        <v>167</v>
      </c>
      <c r="N89" s="195" t="s">
        <v>556</v>
      </c>
      <c r="O89" s="195" t="s">
        <v>272</v>
      </c>
      <c r="P89" s="195" t="s">
        <v>1090</v>
      </c>
      <c r="Q89" s="194">
        <v>8</v>
      </c>
      <c r="R89" s="194">
        <v>16</v>
      </c>
      <c r="S89" s="194">
        <v>48</v>
      </c>
      <c r="T89" s="194">
        <v>1</v>
      </c>
      <c r="U89" s="194">
        <v>1</v>
      </c>
      <c r="V89" s="194">
        <v>1</v>
      </c>
      <c r="W89" s="194">
        <v>16</v>
      </c>
      <c r="X89" s="195" t="s">
        <v>1257</v>
      </c>
      <c r="Y89" s="195" t="s">
        <v>1258</v>
      </c>
      <c r="Z89" s="195" t="s">
        <v>1259</v>
      </c>
      <c r="AA89" s="195" t="s">
        <v>1260</v>
      </c>
      <c r="AC89" s="10"/>
      <c r="AD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</row>
    <row r="90" spans="1:54" x14ac:dyDescent="0.2">
      <c r="A90" s="194">
        <v>20152</v>
      </c>
      <c r="B90" s="195" t="s">
        <v>1267</v>
      </c>
      <c r="C90" s="195" t="s">
        <v>1268</v>
      </c>
      <c r="D90" s="195" t="s">
        <v>1254</v>
      </c>
      <c r="E90" s="195" t="s">
        <v>1255</v>
      </c>
      <c r="F90" s="195" t="s">
        <v>1256</v>
      </c>
      <c r="G90" s="195" t="s">
        <v>265</v>
      </c>
      <c r="H90" s="195" t="s">
        <v>117</v>
      </c>
      <c r="I90" s="195" t="s">
        <v>554</v>
      </c>
      <c r="J90" s="195" t="s">
        <v>555</v>
      </c>
      <c r="K90" s="195" t="s">
        <v>98</v>
      </c>
      <c r="L90" s="195" t="s">
        <v>99</v>
      </c>
      <c r="M90" s="195" t="s">
        <v>167</v>
      </c>
      <c r="N90" s="195" t="s">
        <v>556</v>
      </c>
      <c r="O90" s="195" t="s">
        <v>272</v>
      </c>
      <c r="P90" s="195" t="s">
        <v>1090</v>
      </c>
      <c r="Q90" s="194">
        <v>8</v>
      </c>
      <c r="R90" s="194">
        <v>10</v>
      </c>
      <c r="S90" s="194">
        <v>48</v>
      </c>
      <c r="T90" s="194">
        <v>1</v>
      </c>
      <c r="U90" s="194">
        <v>11</v>
      </c>
      <c r="V90" s="194">
        <v>1</v>
      </c>
      <c r="W90" s="194">
        <v>10</v>
      </c>
      <c r="X90" s="195" t="s">
        <v>1257</v>
      </c>
      <c r="Y90" s="195" t="s">
        <v>1258</v>
      </c>
      <c r="Z90" s="195" t="s">
        <v>1259</v>
      </c>
      <c r="AA90" s="195" t="s">
        <v>1260</v>
      </c>
      <c r="AC90" s="10"/>
      <c r="AD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</row>
    <row r="91" spans="1:54" x14ac:dyDescent="0.2">
      <c r="A91" s="194">
        <v>20153</v>
      </c>
      <c r="B91" s="195" t="s">
        <v>1269</v>
      </c>
      <c r="C91" s="195" t="s">
        <v>1270</v>
      </c>
      <c r="D91" s="195" t="s">
        <v>1254</v>
      </c>
      <c r="E91" s="195" t="s">
        <v>1255</v>
      </c>
      <c r="F91" s="195" t="s">
        <v>1256</v>
      </c>
      <c r="G91" s="195" t="s">
        <v>265</v>
      </c>
      <c r="H91" s="195" t="s">
        <v>117</v>
      </c>
      <c r="I91" s="195" t="s">
        <v>554</v>
      </c>
      <c r="J91" s="195" t="s">
        <v>555</v>
      </c>
      <c r="K91" s="195" t="s">
        <v>98</v>
      </c>
      <c r="L91" s="195" t="s">
        <v>99</v>
      </c>
      <c r="M91" s="195" t="s">
        <v>167</v>
      </c>
      <c r="N91" s="195" t="s">
        <v>556</v>
      </c>
      <c r="O91" s="195" t="s">
        <v>272</v>
      </c>
      <c r="P91" s="195" t="s">
        <v>1090</v>
      </c>
      <c r="Q91" s="194">
        <v>8</v>
      </c>
      <c r="R91" s="194">
        <v>10</v>
      </c>
      <c r="S91" s="194">
        <v>48</v>
      </c>
      <c r="T91" s="194">
        <v>1</v>
      </c>
      <c r="U91" s="194">
        <v>11</v>
      </c>
      <c r="V91" s="194">
        <v>1</v>
      </c>
      <c r="W91" s="194">
        <v>10</v>
      </c>
      <c r="X91" s="195" t="s">
        <v>1257</v>
      </c>
      <c r="Y91" s="195" t="s">
        <v>1258</v>
      </c>
      <c r="Z91" s="195" t="s">
        <v>1259</v>
      </c>
      <c r="AA91" s="195" t="s">
        <v>1260</v>
      </c>
      <c r="AC91" s="10"/>
      <c r="AD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</row>
    <row r="92" spans="1:54" x14ac:dyDescent="0.2">
      <c r="A92" s="194">
        <v>20154</v>
      </c>
      <c r="B92" s="195" t="s">
        <v>1271</v>
      </c>
      <c r="C92" s="195" t="s">
        <v>1272</v>
      </c>
      <c r="D92" s="195" t="s">
        <v>1254</v>
      </c>
      <c r="E92" s="195" t="s">
        <v>1255</v>
      </c>
      <c r="F92" s="195" t="s">
        <v>1256</v>
      </c>
      <c r="G92" s="195" t="s">
        <v>265</v>
      </c>
      <c r="H92" s="195" t="s">
        <v>117</v>
      </c>
      <c r="I92" s="195" t="s">
        <v>554</v>
      </c>
      <c r="J92" s="195" t="s">
        <v>555</v>
      </c>
      <c r="K92" s="195" t="s">
        <v>98</v>
      </c>
      <c r="L92" s="195" t="s">
        <v>99</v>
      </c>
      <c r="M92" s="195" t="s">
        <v>167</v>
      </c>
      <c r="N92" s="195" t="s">
        <v>556</v>
      </c>
      <c r="O92" s="195" t="s">
        <v>272</v>
      </c>
      <c r="P92" s="195" t="s">
        <v>1090</v>
      </c>
      <c r="Q92" s="194">
        <v>8</v>
      </c>
      <c r="R92" s="194">
        <v>12</v>
      </c>
      <c r="S92" s="194">
        <v>48</v>
      </c>
      <c r="T92" s="194">
        <v>1</v>
      </c>
      <c r="U92" s="194">
        <v>11</v>
      </c>
      <c r="V92" s="194">
        <v>1</v>
      </c>
      <c r="W92" s="194">
        <v>12</v>
      </c>
      <c r="X92" s="195" t="s">
        <v>1257</v>
      </c>
      <c r="Y92" s="195" t="s">
        <v>1258</v>
      </c>
      <c r="Z92" s="195" t="s">
        <v>1259</v>
      </c>
      <c r="AA92" s="195" t="s">
        <v>1260</v>
      </c>
      <c r="AC92" s="10"/>
      <c r="AD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</row>
    <row r="93" spans="1:54" x14ac:dyDescent="0.2">
      <c r="A93" s="194">
        <v>20155</v>
      </c>
      <c r="B93" s="195" t="s">
        <v>1273</v>
      </c>
      <c r="C93" s="195" t="s">
        <v>1274</v>
      </c>
      <c r="D93" s="195" t="s">
        <v>1254</v>
      </c>
      <c r="E93" s="195" t="s">
        <v>1255</v>
      </c>
      <c r="F93" s="195" t="s">
        <v>1256</v>
      </c>
      <c r="G93" s="195" t="s">
        <v>265</v>
      </c>
      <c r="H93" s="195" t="s">
        <v>117</v>
      </c>
      <c r="I93" s="195" t="s">
        <v>554</v>
      </c>
      <c r="J93" s="195" t="s">
        <v>555</v>
      </c>
      <c r="K93" s="195" t="s">
        <v>98</v>
      </c>
      <c r="L93" s="195" t="s">
        <v>99</v>
      </c>
      <c r="M93" s="195" t="s">
        <v>167</v>
      </c>
      <c r="N93" s="195" t="s">
        <v>556</v>
      </c>
      <c r="O93" s="195" t="s">
        <v>272</v>
      </c>
      <c r="P93" s="195" t="s">
        <v>1090</v>
      </c>
      <c r="Q93" s="194">
        <v>8</v>
      </c>
      <c r="R93" s="194">
        <v>16</v>
      </c>
      <c r="S93" s="194">
        <v>48</v>
      </c>
      <c r="T93" s="194">
        <v>1</v>
      </c>
      <c r="U93" s="194">
        <v>11</v>
      </c>
      <c r="V93" s="194">
        <v>1</v>
      </c>
      <c r="W93" s="194">
        <v>16</v>
      </c>
      <c r="X93" s="195" t="s">
        <v>1257</v>
      </c>
      <c r="Y93" s="195" t="s">
        <v>1258</v>
      </c>
      <c r="Z93" s="195" t="s">
        <v>1259</v>
      </c>
      <c r="AA93" s="195" t="s">
        <v>1260</v>
      </c>
      <c r="AC93" s="10"/>
      <c r="AD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</row>
    <row r="94" spans="1:54" x14ac:dyDescent="0.2">
      <c r="A94" s="194">
        <v>20156</v>
      </c>
      <c r="B94" s="195" t="s">
        <v>1275</v>
      </c>
      <c r="C94" s="195" t="s">
        <v>1276</v>
      </c>
      <c r="D94" s="195" t="s">
        <v>1277</v>
      </c>
      <c r="E94" s="195" t="s">
        <v>1278</v>
      </c>
      <c r="F94" s="195" t="s">
        <v>1279</v>
      </c>
      <c r="G94" s="195" t="s">
        <v>265</v>
      </c>
      <c r="H94" s="195" t="s">
        <v>117</v>
      </c>
      <c r="I94" s="195" t="s">
        <v>554</v>
      </c>
      <c r="J94" s="195" t="s">
        <v>555</v>
      </c>
      <c r="K94" s="195" t="s">
        <v>98</v>
      </c>
      <c r="L94" s="195" t="s">
        <v>99</v>
      </c>
      <c r="M94" s="195" t="s">
        <v>167</v>
      </c>
      <c r="N94" s="195" t="s">
        <v>556</v>
      </c>
      <c r="O94" s="195" t="s">
        <v>272</v>
      </c>
      <c r="P94" s="195" t="s">
        <v>1090</v>
      </c>
      <c r="Q94" s="194">
        <v>8</v>
      </c>
      <c r="R94" s="194">
        <v>10</v>
      </c>
      <c r="S94" s="194">
        <v>48</v>
      </c>
      <c r="T94" s="194">
        <v>1</v>
      </c>
      <c r="U94" s="194">
        <v>1</v>
      </c>
      <c r="V94" s="194">
        <v>1</v>
      </c>
      <c r="W94" s="194">
        <v>10</v>
      </c>
      <c r="X94" s="195" t="s">
        <v>1257</v>
      </c>
      <c r="Y94" s="195" t="s">
        <v>1258</v>
      </c>
      <c r="Z94" s="195" t="s">
        <v>1259</v>
      </c>
      <c r="AA94" s="195" t="s">
        <v>1260</v>
      </c>
      <c r="AC94" s="10"/>
      <c r="AD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</row>
    <row r="95" spans="1:54" x14ac:dyDescent="0.2">
      <c r="A95" s="194">
        <v>20157</v>
      </c>
      <c r="B95" s="195" t="s">
        <v>1275</v>
      </c>
      <c r="C95" s="195" t="s">
        <v>1280</v>
      </c>
      <c r="D95" s="195" t="s">
        <v>1277</v>
      </c>
      <c r="E95" s="195" t="s">
        <v>1278</v>
      </c>
      <c r="F95" s="195" t="s">
        <v>1279</v>
      </c>
      <c r="G95" s="195" t="s">
        <v>265</v>
      </c>
      <c r="H95" s="195" t="s">
        <v>117</v>
      </c>
      <c r="I95" s="195" t="s">
        <v>554</v>
      </c>
      <c r="J95" s="195" t="s">
        <v>555</v>
      </c>
      <c r="K95" s="195" t="s">
        <v>98</v>
      </c>
      <c r="L95" s="195" t="s">
        <v>99</v>
      </c>
      <c r="M95" s="195" t="s">
        <v>167</v>
      </c>
      <c r="N95" s="195" t="s">
        <v>556</v>
      </c>
      <c r="O95" s="195" t="s">
        <v>272</v>
      </c>
      <c r="P95" s="195" t="s">
        <v>1090</v>
      </c>
      <c r="Q95" s="194">
        <v>8</v>
      </c>
      <c r="R95" s="194">
        <v>16</v>
      </c>
      <c r="S95" s="194">
        <v>48</v>
      </c>
      <c r="T95" s="194">
        <v>1</v>
      </c>
      <c r="U95" s="194">
        <v>1</v>
      </c>
      <c r="V95" s="194">
        <v>1</v>
      </c>
      <c r="W95" s="194">
        <v>16</v>
      </c>
      <c r="X95" s="195" t="s">
        <v>1257</v>
      </c>
      <c r="Y95" s="195" t="s">
        <v>1258</v>
      </c>
      <c r="Z95" s="195" t="s">
        <v>1259</v>
      </c>
      <c r="AA95" s="195" t="s">
        <v>1260</v>
      </c>
      <c r="AC95" s="10"/>
      <c r="AD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</row>
    <row r="96" spans="1:54" x14ac:dyDescent="0.2">
      <c r="A96" s="194">
        <v>20158</v>
      </c>
      <c r="B96" s="195" t="s">
        <v>1275</v>
      </c>
      <c r="C96" s="195" t="s">
        <v>1281</v>
      </c>
      <c r="D96" s="195" t="s">
        <v>1277</v>
      </c>
      <c r="E96" s="195" t="s">
        <v>1278</v>
      </c>
      <c r="F96" s="195" t="s">
        <v>1279</v>
      </c>
      <c r="G96" s="195" t="s">
        <v>265</v>
      </c>
      <c r="H96" s="195" t="s">
        <v>117</v>
      </c>
      <c r="I96" s="195" t="s">
        <v>554</v>
      </c>
      <c r="J96" s="195" t="s">
        <v>555</v>
      </c>
      <c r="K96" s="195" t="s">
        <v>98</v>
      </c>
      <c r="L96" s="195" t="s">
        <v>99</v>
      </c>
      <c r="M96" s="195" t="s">
        <v>167</v>
      </c>
      <c r="N96" s="195" t="s">
        <v>556</v>
      </c>
      <c r="O96" s="195" t="s">
        <v>272</v>
      </c>
      <c r="P96" s="195" t="s">
        <v>1090</v>
      </c>
      <c r="Q96" s="194">
        <v>8</v>
      </c>
      <c r="R96" s="194">
        <v>16</v>
      </c>
      <c r="S96" s="194">
        <v>48</v>
      </c>
      <c r="T96" s="194">
        <v>1</v>
      </c>
      <c r="U96" s="194">
        <v>1</v>
      </c>
      <c r="V96" s="194">
        <v>1</v>
      </c>
      <c r="W96" s="194">
        <v>16</v>
      </c>
      <c r="X96" s="195" t="s">
        <v>1257</v>
      </c>
      <c r="Y96" s="195" t="s">
        <v>1258</v>
      </c>
      <c r="Z96" s="195" t="s">
        <v>1259</v>
      </c>
      <c r="AA96" s="195" t="s">
        <v>1260</v>
      </c>
      <c r="AC96" s="10"/>
      <c r="AD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</row>
    <row r="97" spans="1:54" x14ac:dyDescent="0.2">
      <c r="A97" s="194">
        <v>20159</v>
      </c>
      <c r="B97" s="195" t="s">
        <v>1275</v>
      </c>
      <c r="C97" s="195" t="s">
        <v>1282</v>
      </c>
      <c r="D97" s="195" t="s">
        <v>1277</v>
      </c>
      <c r="E97" s="195" t="s">
        <v>1278</v>
      </c>
      <c r="F97" s="195" t="s">
        <v>1279</v>
      </c>
      <c r="G97" s="195" t="s">
        <v>265</v>
      </c>
      <c r="H97" s="195" t="s">
        <v>117</v>
      </c>
      <c r="I97" s="195" t="s">
        <v>554</v>
      </c>
      <c r="J97" s="195" t="s">
        <v>555</v>
      </c>
      <c r="K97" s="195" t="s">
        <v>98</v>
      </c>
      <c r="L97" s="195" t="s">
        <v>99</v>
      </c>
      <c r="M97" s="195" t="s">
        <v>167</v>
      </c>
      <c r="N97" s="195" t="s">
        <v>556</v>
      </c>
      <c r="O97" s="195" t="s">
        <v>272</v>
      </c>
      <c r="P97" s="195" t="s">
        <v>1090</v>
      </c>
      <c r="Q97" s="194">
        <v>8</v>
      </c>
      <c r="R97" s="194">
        <v>12</v>
      </c>
      <c r="S97" s="194">
        <v>48</v>
      </c>
      <c r="T97" s="194">
        <v>1</v>
      </c>
      <c r="U97" s="194">
        <v>1</v>
      </c>
      <c r="V97" s="194">
        <v>1</v>
      </c>
      <c r="W97" s="194">
        <v>12</v>
      </c>
      <c r="X97" s="195" t="s">
        <v>1257</v>
      </c>
      <c r="Y97" s="195" t="s">
        <v>1258</v>
      </c>
      <c r="Z97" s="195" t="s">
        <v>1259</v>
      </c>
      <c r="AA97" s="195" t="s">
        <v>1260</v>
      </c>
      <c r="AC97" s="10"/>
      <c r="AD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</row>
    <row r="98" spans="1:54" x14ac:dyDescent="0.2">
      <c r="A98" s="194">
        <v>20160</v>
      </c>
      <c r="B98" s="195" t="s">
        <v>1283</v>
      </c>
      <c r="C98" s="195" t="s">
        <v>1284</v>
      </c>
      <c r="D98" s="195" t="s">
        <v>1277</v>
      </c>
      <c r="E98" s="195" t="s">
        <v>1278</v>
      </c>
      <c r="F98" s="195" t="s">
        <v>1279</v>
      </c>
      <c r="G98" s="195" t="s">
        <v>265</v>
      </c>
      <c r="H98" s="195" t="s">
        <v>117</v>
      </c>
      <c r="I98" s="195" t="s">
        <v>554</v>
      </c>
      <c r="J98" s="195" t="s">
        <v>555</v>
      </c>
      <c r="K98" s="195" t="s">
        <v>98</v>
      </c>
      <c r="L98" s="195" t="s">
        <v>99</v>
      </c>
      <c r="M98" s="195" t="s">
        <v>167</v>
      </c>
      <c r="N98" s="195" t="s">
        <v>556</v>
      </c>
      <c r="O98" s="195" t="s">
        <v>272</v>
      </c>
      <c r="P98" s="195" t="s">
        <v>1090</v>
      </c>
      <c r="Q98" s="194">
        <v>8</v>
      </c>
      <c r="R98" s="194">
        <v>10</v>
      </c>
      <c r="S98" s="194">
        <v>48</v>
      </c>
      <c r="T98" s="194">
        <v>1</v>
      </c>
      <c r="U98" s="194">
        <v>11</v>
      </c>
      <c r="V98" s="194">
        <v>1</v>
      </c>
      <c r="W98" s="194">
        <v>10</v>
      </c>
      <c r="X98" s="195" t="s">
        <v>1257</v>
      </c>
      <c r="Y98" s="195" t="s">
        <v>1258</v>
      </c>
      <c r="Z98" s="195" t="s">
        <v>1259</v>
      </c>
      <c r="AA98" s="195" t="s">
        <v>1260</v>
      </c>
      <c r="AC98" s="10"/>
      <c r="AD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</row>
    <row r="99" spans="1:54" x14ac:dyDescent="0.2">
      <c r="A99" s="194">
        <v>20161</v>
      </c>
      <c r="B99" s="195" t="s">
        <v>1285</v>
      </c>
      <c r="C99" s="195" t="s">
        <v>1286</v>
      </c>
      <c r="D99" s="195" t="s">
        <v>1277</v>
      </c>
      <c r="E99" s="195" t="s">
        <v>1278</v>
      </c>
      <c r="F99" s="195" t="s">
        <v>1279</v>
      </c>
      <c r="G99" s="195" t="s">
        <v>265</v>
      </c>
      <c r="H99" s="195" t="s">
        <v>117</v>
      </c>
      <c r="I99" s="195" t="s">
        <v>554</v>
      </c>
      <c r="J99" s="195" t="s">
        <v>555</v>
      </c>
      <c r="K99" s="195" t="s">
        <v>98</v>
      </c>
      <c r="L99" s="195" t="s">
        <v>99</v>
      </c>
      <c r="M99" s="195" t="s">
        <v>167</v>
      </c>
      <c r="N99" s="195" t="s">
        <v>556</v>
      </c>
      <c r="O99" s="195" t="s">
        <v>272</v>
      </c>
      <c r="P99" s="195" t="s">
        <v>1090</v>
      </c>
      <c r="Q99" s="194">
        <v>8</v>
      </c>
      <c r="R99" s="194">
        <v>16</v>
      </c>
      <c r="S99" s="194">
        <v>48</v>
      </c>
      <c r="T99" s="194">
        <v>1</v>
      </c>
      <c r="U99" s="194">
        <v>11</v>
      </c>
      <c r="V99" s="194">
        <v>1</v>
      </c>
      <c r="W99" s="194">
        <v>16</v>
      </c>
      <c r="X99" s="195" t="s">
        <v>1257</v>
      </c>
      <c r="Y99" s="195" t="s">
        <v>1258</v>
      </c>
      <c r="Z99" s="195" t="s">
        <v>1259</v>
      </c>
      <c r="AA99" s="195" t="s">
        <v>1260</v>
      </c>
      <c r="AC99" s="10"/>
      <c r="AD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</row>
    <row r="100" spans="1:54" x14ac:dyDescent="0.2">
      <c r="A100" s="194">
        <v>20162</v>
      </c>
      <c r="B100" s="195" t="s">
        <v>1287</v>
      </c>
      <c r="C100" s="195" t="s">
        <v>1288</v>
      </c>
      <c r="D100" s="195" t="s">
        <v>1277</v>
      </c>
      <c r="E100" s="195" t="s">
        <v>1278</v>
      </c>
      <c r="F100" s="195" t="s">
        <v>1279</v>
      </c>
      <c r="G100" s="195" t="s">
        <v>265</v>
      </c>
      <c r="H100" s="195" t="s">
        <v>117</v>
      </c>
      <c r="I100" s="195" t="s">
        <v>554</v>
      </c>
      <c r="J100" s="195" t="s">
        <v>555</v>
      </c>
      <c r="K100" s="195" t="s">
        <v>98</v>
      </c>
      <c r="L100" s="195" t="s">
        <v>99</v>
      </c>
      <c r="M100" s="195" t="s">
        <v>167</v>
      </c>
      <c r="N100" s="195" t="s">
        <v>556</v>
      </c>
      <c r="O100" s="195" t="s">
        <v>272</v>
      </c>
      <c r="P100" s="195" t="s">
        <v>1090</v>
      </c>
      <c r="Q100" s="194">
        <v>8</v>
      </c>
      <c r="R100" s="194">
        <v>16</v>
      </c>
      <c r="S100" s="194">
        <v>48</v>
      </c>
      <c r="T100" s="194">
        <v>1</v>
      </c>
      <c r="U100" s="194">
        <v>11</v>
      </c>
      <c r="V100" s="194">
        <v>1</v>
      </c>
      <c r="W100" s="194">
        <v>16</v>
      </c>
      <c r="X100" s="195" t="s">
        <v>1257</v>
      </c>
      <c r="Y100" s="195" t="s">
        <v>1258</v>
      </c>
      <c r="Z100" s="195" t="s">
        <v>1259</v>
      </c>
      <c r="AA100" s="195" t="s">
        <v>1260</v>
      </c>
      <c r="AC100" s="10"/>
      <c r="AD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</row>
    <row r="101" spans="1:54" x14ac:dyDescent="0.2">
      <c r="A101" s="194">
        <v>20163</v>
      </c>
      <c r="B101" s="195" t="s">
        <v>1289</v>
      </c>
      <c r="C101" s="195" t="s">
        <v>1290</v>
      </c>
      <c r="D101" s="195" t="s">
        <v>1277</v>
      </c>
      <c r="E101" s="195" t="s">
        <v>1278</v>
      </c>
      <c r="F101" s="195" t="s">
        <v>1279</v>
      </c>
      <c r="G101" s="195" t="s">
        <v>265</v>
      </c>
      <c r="H101" s="195" t="s">
        <v>117</v>
      </c>
      <c r="I101" s="195" t="s">
        <v>554</v>
      </c>
      <c r="J101" s="195" t="s">
        <v>555</v>
      </c>
      <c r="K101" s="195" t="s">
        <v>98</v>
      </c>
      <c r="L101" s="195" t="s">
        <v>99</v>
      </c>
      <c r="M101" s="195" t="s">
        <v>167</v>
      </c>
      <c r="N101" s="195" t="s">
        <v>556</v>
      </c>
      <c r="O101" s="195" t="s">
        <v>272</v>
      </c>
      <c r="P101" s="195" t="s">
        <v>1090</v>
      </c>
      <c r="Q101" s="194">
        <v>8</v>
      </c>
      <c r="R101" s="194">
        <v>12</v>
      </c>
      <c r="S101" s="194">
        <v>48</v>
      </c>
      <c r="T101" s="194">
        <v>1</v>
      </c>
      <c r="U101" s="194">
        <v>11</v>
      </c>
      <c r="V101" s="194">
        <v>1</v>
      </c>
      <c r="W101" s="194">
        <v>12</v>
      </c>
      <c r="X101" s="195" t="s">
        <v>1257</v>
      </c>
      <c r="Y101" s="195" t="s">
        <v>1258</v>
      </c>
      <c r="Z101" s="195" t="s">
        <v>1259</v>
      </c>
      <c r="AA101" s="195" t="s">
        <v>1260</v>
      </c>
      <c r="AC101" s="10"/>
      <c r="AD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</row>
    <row r="102" spans="1:54" x14ac:dyDescent="0.2">
      <c r="A102" s="194">
        <v>20164</v>
      </c>
      <c r="B102" s="195" t="s">
        <v>1291</v>
      </c>
      <c r="C102" s="195" t="s">
        <v>1292</v>
      </c>
      <c r="D102" s="195" t="s">
        <v>1293</v>
      </c>
      <c r="E102" s="195" t="s">
        <v>1294</v>
      </c>
      <c r="F102" s="195" t="s">
        <v>1295</v>
      </c>
      <c r="G102" s="195" t="s">
        <v>265</v>
      </c>
      <c r="H102" s="195" t="s">
        <v>117</v>
      </c>
      <c r="I102" s="195" t="s">
        <v>554</v>
      </c>
      <c r="J102" s="195" t="s">
        <v>555</v>
      </c>
      <c r="K102" s="195" t="s">
        <v>98</v>
      </c>
      <c r="L102" s="195" t="s">
        <v>99</v>
      </c>
      <c r="M102" s="195" t="s">
        <v>167</v>
      </c>
      <c r="N102" s="195" t="s">
        <v>556</v>
      </c>
      <c r="O102" s="195" t="s">
        <v>272</v>
      </c>
      <c r="P102" s="195" t="s">
        <v>1090</v>
      </c>
      <c r="Q102" s="194">
        <v>6</v>
      </c>
      <c r="R102" s="194">
        <v>48</v>
      </c>
      <c r="S102" s="194">
        <v>24</v>
      </c>
      <c r="T102" s="194">
        <v>1</v>
      </c>
      <c r="U102" s="194">
        <v>8</v>
      </c>
      <c r="V102" s="194">
        <v>1</v>
      </c>
      <c r="W102" s="194">
        <v>48</v>
      </c>
      <c r="X102" s="195" t="s">
        <v>1257</v>
      </c>
      <c r="Y102" s="195" t="s">
        <v>1258</v>
      </c>
      <c r="Z102" s="195" t="s">
        <v>1259</v>
      </c>
      <c r="AA102" s="195" t="s">
        <v>1260</v>
      </c>
      <c r="AC102" s="10"/>
      <c r="AD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</row>
    <row r="103" spans="1:54" x14ac:dyDescent="0.2">
      <c r="A103" s="194">
        <v>20165</v>
      </c>
      <c r="B103" s="195" t="s">
        <v>1296</v>
      </c>
      <c r="C103" s="195" t="s">
        <v>1297</v>
      </c>
      <c r="D103" s="195" t="s">
        <v>1293</v>
      </c>
      <c r="E103" s="195" t="s">
        <v>1294</v>
      </c>
      <c r="F103" s="195" t="s">
        <v>1295</v>
      </c>
      <c r="G103" s="195" t="s">
        <v>265</v>
      </c>
      <c r="H103" s="195" t="s">
        <v>117</v>
      </c>
      <c r="I103" s="195" t="s">
        <v>554</v>
      </c>
      <c r="J103" s="195" t="s">
        <v>555</v>
      </c>
      <c r="K103" s="195" t="s">
        <v>98</v>
      </c>
      <c r="L103" s="195" t="s">
        <v>99</v>
      </c>
      <c r="M103" s="195" t="s">
        <v>167</v>
      </c>
      <c r="N103" s="195" t="s">
        <v>556</v>
      </c>
      <c r="O103" s="195" t="s">
        <v>272</v>
      </c>
      <c r="P103" s="195" t="s">
        <v>1090</v>
      </c>
      <c r="Q103" s="194">
        <v>6</v>
      </c>
      <c r="R103" s="194">
        <v>10</v>
      </c>
      <c r="S103" s="194">
        <v>24</v>
      </c>
      <c r="T103" s="194">
        <v>1</v>
      </c>
      <c r="U103" s="194">
        <v>8</v>
      </c>
      <c r="V103" s="194">
        <v>1</v>
      </c>
      <c r="W103" s="194">
        <v>10</v>
      </c>
      <c r="X103" s="195" t="s">
        <v>1257</v>
      </c>
      <c r="Y103" s="195" t="s">
        <v>1258</v>
      </c>
      <c r="Z103" s="195" t="s">
        <v>1259</v>
      </c>
      <c r="AA103" s="195" t="s">
        <v>1260</v>
      </c>
      <c r="AC103" s="10"/>
      <c r="AD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</row>
    <row r="104" spans="1:54" x14ac:dyDescent="0.2">
      <c r="A104" s="194">
        <v>20166</v>
      </c>
      <c r="B104" s="195" t="s">
        <v>1298</v>
      </c>
      <c r="C104" s="195" t="s">
        <v>1299</v>
      </c>
      <c r="D104" s="195" t="s">
        <v>1293</v>
      </c>
      <c r="E104" s="195" t="s">
        <v>1294</v>
      </c>
      <c r="F104" s="195" t="s">
        <v>1295</v>
      </c>
      <c r="G104" s="195" t="s">
        <v>265</v>
      </c>
      <c r="H104" s="195" t="s">
        <v>117</v>
      </c>
      <c r="I104" s="195" t="s">
        <v>554</v>
      </c>
      <c r="J104" s="195" t="s">
        <v>555</v>
      </c>
      <c r="K104" s="195" t="s">
        <v>98</v>
      </c>
      <c r="L104" s="195" t="s">
        <v>99</v>
      </c>
      <c r="M104" s="195" t="s">
        <v>167</v>
      </c>
      <c r="N104" s="195" t="s">
        <v>556</v>
      </c>
      <c r="O104" s="195" t="s">
        <v>272</v>
      </c>
      <c r="P104" s="195" t="s">
        <v>1090</v>
      </c>
      <c r="Q104" s="194">
        <v>6</v>
      </c>
      <c r="R104" s="194">
        <v>48</v>
      </c>
      <c r="S104" s="194">
        <v>24</v>
      </c>
      <c r="T104" s="194">
        <v>1</v>
      </c>
      <c r="U104" s="194">
        <v>3</v>
      </c>
      <c r="V104" s="194">
        <v>1</v>
      </c>
      <c r="W104" s="194">
        <v>48</v>
      </c>
      <c r="X104" s="195" t="s">
        <v>1257</v>
      </c>
      <c r="Y104" s="195" t="s">
        <v>1258</v>
      </c>
      <c r="Z104" s="195" t="s">
        <v>1259</v>
      </c>
      <c r="AA104" s="195" t="s">
        <v>1260</v>
      </c>
      <c r="AC104" s="10"/>
      <c r="AD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</row>
    <row r="105" spans="1:54" x14ac:dyDescent="0.2">
      <c r="A105" s="194">
        <v>20167</v>
      </c>
      <c r="B105" s="195" t="s">
        <v>1300</v>
      </c>
      <c r="C105" s="195" t="s">
        <v>1301</v>
      </c>
      <c r="D105" s="195" t="s">
        <v>1293</v>
      </c>
      <c r="E105" s="195" t="s">
        <v>1294</v>
      </c>
      <c r="F105" s="195" t="s">
        <v>1295</v>
      </c>
      <c r="G105" s="195" t="s">
        <v>265</v>
      </c>
      <c r="H105" s="195" t="s">
        <v>117</v>
      </c>
      <c r="I105" s="195" t="s">
        <v>554</v>
      </c>
      <c r="J105" s="195" t="s">
        <v>555</v>
      </c>
      <c r="K105" s="195" t="s">
        <v>98</v>
      </c>
      <c r="L105" s="195" t="s">
        <v>99</v>
      </c>
      <c r="M105" s="195" t="s">
        <v>167</v>
      </c>
      <c r="N105" s="195" t="s">
        <v>556</v>
      </c>
      <c r="O105" s="195" t="s">
        <v>272</v>
      </c>
      <c r="P105" s="195" t="s">
        <v>1090</v>
      </c>
      <c r="Q105" s="194">
        <v>6</v>
      </c>
      <c r="R105" s="194">
        <v>10</v>
      </c>
      <c r="S105" s="194">
        <v>24</v>
      </c>
      <c r="T105" s="194">
        <v>1</v>
      </c>
      <c r="U105" s="194">
        <v>3</v>
      </c>
      <c r="V105" s="194">
        <v>1</v>
      </c>
      <c r="W105" s="194">
        <v>10</v>
      </c>
      <c r="X105" s="195" t="s">
        <v>1257</v>
      </c>
      <c r="Y105" s="195" t="s">
        <v>1258</v>
      </c>
      <c r="Z105" s="195" t="s">
        <v>1259</v>
      </c>
      <c r="AA105" s="195" t="s">
        <v>1260</v>
      </c>
      <c r="AC105" s="10"/>
      <c r="AD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  <c r="BB105" s="10"/>
    </row>
    <row r="106" spans="1:54" x14ac:dyDescent="0.2">
      <c r="A106" s="194">
        <v>20168</v>
      </c>
      <c r="B106" s="195" t="s">
        <v>1302</v>
      </c>
      <c r="C106" s="195" t="s">
        <v>1303</v>
      </c>
      <c r="D106" s="195" t="s">
        <v>1293</v>
      </c>
      <c r="E106" s="195" t="s">
        <v>1294</v>
      </c>
      <c r="F106" s="195" t="s">
        <v>1295</v>
      </c>
      <c r="G106" s="195" t="s">
        <v>265</v>
      </c>
      <c r="H106" s="195" t="s">
        <v>117</v>
      </c>
      <c r="I106" s="195" t="s">
        <v>554</v>
      </c>
      <c r="J106" s="195" t="s">
        <v>555</v>
      </c>
      <c r="K106" s="195" t="s">
        <v>98</v>
      </c>
      <c r="L106" s="195" t="s">
        <v>99</v>
      </c>
      <c r="M106" s="195" t="s">
        <v>167</v>
      </c>
      <c r="N106" s="195" t="s">
        <v>556</v>
      </c>
      <c r="O106" s="195" t="s">
        <v>272</v>
      </c>
      <c r="P106" s="195" t="s">
        <v>1090</v>
      </c>
      <c r="Q106" s="194">
        <v>6</v>
      </c>
      <c r="R106" s="194">
        <v>48</v>
      </c>
      <c r="S106" s="194">
        <v>24</v>
      </c>
      <c r="T106" s="194">
        <v>1</v>
      </c>
      <c r="U106" s="194">
        <v>1</v>
      </c>
      <c r="V106" s="194">
        <v>1</v>
      </c>
      <c r="W106" s="194">
        <v>48</v>
      </c>
      <c r="X106" s="195" t="s">
        <v>1257</v>
      </c>
      <c r="Y106" s="195" t="s">
        <v>1258</v>
      </c>
      <c r="Z106" s="195" t="s">
        <v>1259</v>
      </c>
      <c r="AA106" s="195" t="s">
        <v>1260</v>
      </c>
      <c r="AC106" s="10"/>
      <c r="AD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</row>
    <row r="107" spans="1:54" x14ac:dyDescent="0.2">
      <c r="A107" s="194">
        <v>20169</v>
      </c>
      <c r="B107" s="195" t="s">
        <v>1304</v>
      </c>
      <c r="C107" s="195" t="s">
        <v>1305</v>
      </c>
      <c r="D107" s="195" t="s">
        <v>1293</v>
      </c>
      <c r="E107" s="195" t="s">
        <v>1294</v>
      </c>
      <c r="F107" s="195" t="s">
        <v>1295</v>
      </c>
      <c r="G107" s="195" t="s">
        <v>265</v>
      </c>
      <c r="H107" s="195" t="s">
        <v>117</v>
      </c>
      <c r="I107" s="195" t="s">
        <v>554</v>
      </c>
      <c r="J107" s="195" t="s">
        <v>555</v>
      </c>
      <c r="K107" s="195" t="s">
        <v>98</v>
      </c>
      <c r="L107" s="195" t="s">
        <v>99</v>
      </c>
      <c r="M107" s="195" t="s">
        <v>167</v>
      </c>
      <c r="N107" s="195" t="s">
        <v>556</v>
      </c>
      <c r="O107" s="195" t="s">
        <v>272</v>
      </c>
      <c r="P107" s="195" t="s">
        <v>1090</v>
      </c>
      <c r="Q107" s="194">
        <v>6</v>
      </c>
      <c r="R107" s="194">
        <v>10</v>
      </c>
      <c r="S107" s="194">
        <v>24</v>
      </c>
      <c r="T107" s="194">
        <v>1</v>
      </c>
      <c r="U107" s="194">
        <v>1</v>
      </c>
      <c r="V107" s="194">
        <v>1</v>
      </c>
      <c r="W107" s="194">
        <v>10</v>
      </c>
      <c r="X107" s="195" t="s">
        <v>1257</v>
      </c>
      <c r="Y107" s="195" t="s">
        <v>1258</v>
      </c>
      <c r="Z107" s="195" t="s">
        <v>1259</v>
      </c>
      <c r="AA107" s="195" t="s">
        <v>1260</v>
      </c>
      <c r="AC107" s="10"/>
      <c r="AD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</row>
    <row r="108" spans="1:54" x14ac:dyDescent="0.2">
      <c r="A108" s="194">
        <v>20170</v>
      </c>
      <c r="B108" s="195" t="s">
        <v>1306</v>
      </c>
      <c r="C108" s="195" t="s">
        <v>1307</v>
      </c>
      <c r="D108" s="195" t="s">
        <v>1308</v>
      </c>
      <c r="E108" s="195" t="s">
        <v>1306</v>
      </c>
      <c r="F108" s="195" t="s">
        <v>1306</v>
      </c>
      <c r="G108" s="195" t="s">
        <v>265</v>
      </c>
      <c r="H108" s="195" t="s">
        <v>117</v>
      </c>
      <c r="I108" s="195" t="s">
        <v>554</v>
      </c>
      <c r="J108" s="195" t="s">
        <v>555</v>
      </c>
      <c r="K108" s="195" t="s">
        <v>98</v>
      </c>
      <c r="L108" s="195" t="s">
        <v>99</v>
      </c>
      <c r="M108" s="195" t="s">
        <v>167</v>
      </c>
      <c r="N108" s="195" t="s">
        <v>556</v>
      </c>
      <c r="O108" s="195" t="s">
        <v>272</v>
      </c>
      <c r="P108" s="195" t="s">
        <v>1090</v>
      </c>
      <c r="Q108" s="194">
        <v>1</v>
      </c>
      <c r="R108" s="194">
        <v>24</v>
      </c>
      <c r="S108" s="194">
        <v>12</v>
      </c>
      <c r="T108" s="194">
        <v>1</v>
      </c>
      <c r="U108" s="194">
        <v>12</v>
      </c>
      <c r="V108" s="194">
        <v>1</v>
      </c>
      <c r="W108" s="194">
        <v>24</v>
      </c>
      <c r="X108" s="195" t="s">
        <v>1257</v>
      </c>
      <c r="Y108" s="195" t="s">
        <v>1258</v>
      </c>
      <c r="Z108" s="195" t="s">
        <v>1259</v>
      </c>
      <c r="AA108" s="195" t="s">
        <v>1260</v>
      </c>
      <c r="AC108" s="10"/>
      <c r="AD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</row>
    <row r="109" spans="1:54" x14ac:dyDescent="0.2">
      <c r="A109" s="194">
        <v>20171</v>
      </c>
      <c r="B109" s="195" t="s">
        <v>557</v>
      </c>
      <c r="C109" s="195" t="s">
        <v>557</v>
      </c>
      <c r="D109" s="195" t="s">
        <v>1309</v>
      </c>
      <c r="E109" s="195" t="s">
        <v>557</v>
      </c>
      <c r="F109" s="195" t="s">
        <v>1310</v>
      </c>
      <c r="G109" s="195" t="s">
        <v>263</v>
      </c>
      <c r="H109" s="195"/>
      <c r="I109" s="195" t="s">
        <v>1207</v>
      </c>
      <c r="J109" s="195" t="s">
        <v>1208</v>
      </c>
      <c r="K109" s="195" t="s">
        <v>105</v>
      </c>
      <c r="L109" s="195" t="s">
        <v>478</v>
      </c>
      <c r="M109" s="195" t="s">
        <v>167</v>
      </c>
      <c r="N109" s="195" t="s">
        <v>342</v>
      </c>
      <c r="O109" s="195" t="s">
        <v>278</v>
      </c>
      <c r="P109" s="195" t="s">
        <v>1090</v>
      </c>
      <c r="Q109" s="194">
        <v>1</v>
      </c>
      <c r="R109" s="194">
        <v>6</v>
      </c>
      <c r="S109" s="194">
        <v>20</v>
      </c>
      <c r="T109" s="194">
        <v>1</v>
      </c>
      <c r="U109" s="194">
        <v>20</v>
      </c>
      <c r="V109" s="194">
        <v>1</v>
      </c>
      <c r="W109" s="194">
        <v>6</v>
      </c>
      <c r="X109" s="195" t="s">
        <v>341</v>
      </c>
      <c r="Y109" s="195" t="s">
        <v>342</v>
      </c>
      <c r="Z109" s="195" t="s">
        <v>1259</v>
      </c>
      <c r="AA109" s="195" t="s">
        <v>1260</v>
      </c>
      <c r="AC109" s="10"/>
      <c r="AD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</row>
    <row r="110" spans="1:54" x14ac:dyDescent="0.2">
      <c r="A110" s="194">
        <v>20172</v>
      </c>
      <c r="B110" s="195" t="s">
        <v>1311</v>
      </c>
      <c r="C110" s="195" t="s">
        <v>1312</v>
      </c>
      <c r="D110" s="195" t="s">
        <v>1313</v>
      </c>
      <c r="E110" s="195" t="s">
        <v>1314</v>
      </c>
      <c r="F110" s="195" t="s">
        <v>1315</v>
      </c>
      <c r="G110" s="195" t="s">
        <v>265</v>
      </c>
      <c r="H110" s="195" t="s">
        <v>117</v>
      </c>
      <c r="I110" s="195" t="s">
        <v>554</v>
      </c>
      <c r="J110" s="195" t="s">
        <v>555</v>
      </c>
      <c r="K110" s="195" t="s">
        <v>98</v>
      </c>
      <c r="L110" s="195" t="s">
        <v>99</v>
      </c>
      <c r="M110" s="195" t="s">
        <v>167</v>
      </c>
      <c r="N110" s="195" t="s">
        <v>342</v>
      </c>
      <c r="O110" s="195" t="s">
        <v>272</v>
      </c>
      <c r="P110" s="195" t="s">
        <v>1048</v>
      </c>
      <c r="Q110" s="194">
        <v>2</v>
      </c>
      <c r="R110" s="194">
        <v>18</v>
      </c>
      <c r="S110" s="194">
        <v>40</v>
      </c>
      <c r="T110" s="194">
        <v>1</v>
      </c>
      <c r="U110" s="194">
        <v>20</v>
      </c>
      <c r="V110" s="194">
        <v>1</v>
      </c>
      <c r="W110" s="194">
        <v>18</v>
      </c>
      <c r="X110" s="195" t="s">
        <v>341</v>
      </c>
      <c r="Y110" s="195" t="s">
        <v>342</v>
      </c>
      <c r="Z110" s="195" t="s">
        <v>1316</v>
      </c>
      <c r="AA110" s="195" t="s">
        <v>1317</v>
      </c>
      <c r="AC110" s="10"/>
      <c r="AD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</row>
    <row r="111" spans="1:54" x14ac:dyDescent="0.2">
      <c r="A111" s="194">
        <v>20173</v>
      </c>
      <c r="B111" s="195" t="s">
        <v>1318</v>
      </c>
      <c r="C111" s="195" t="s">
        <v>1319</v>
      </c>
      <c r="D111" s="195" t="s">
        <v>1313</v>
      </c>
      <c r="E111" s="195" t="s">
        <v>1314</v>
      </c>
      <c r="F111" s="195" t="s">
        <v>1315</v>
      </c>
      <c r="G111" s="195" t="s">
        <v>265</v>
      </c>
      <c r="H111" s="195" t="s">
        <v>117</v>
      </c>
      <c r="I111" s="195" t="s">
        <v>554</v>
      </c>
      <c r="J111" s="195" t="s">
        <v>555</v>
      </c>
      <c r="K111" s="195" t="s">
        <v>98</v>
      </c>
      <c r="L111" s="195" t="s">
        <v>99</v>
      </c>
      <c r="M111" s="195" t="s">
        <v>167</v>
      </c>
      <c r="N111" s="195" t="s">
        <v>342</v>
      </c>
      <c r="O111" s="195" t="s">
        <v>272</v>
      </c>
      <c r="P111" s="195" t="s">
        <v>1048</v>
      </c>
      <c r="Q111" s="194">
        <v>2</v>
      </c>
      <c r="R111" s="194">
        <v>18</v>
      </c>
      <c r="S111" s="194">
        <v>40</v>
      </c>
      <c r="T111" s="194">
        <v>1</v>
      </c>
      <c r="U111" s="194">
        <v>20</v>
      </c>
      <c r="V111" s="194">
        <v>1</v>
      </c>
      <c r="W111" s="194">
        <v>18</v>
      </c>
      <c r="X111" s="195" t="s">
        <v>341</v>
      </c>
      <c r="Y111" s="195" t="s">
        <v>342</v>
      </c>
      <c r="Z111" s="195" t="s">
        <v>1316</v>
      </c>
      <c r="AA111" s="195" t="s">
        <v>1317</v>
      </c>
      <c r="AC111" s="10"/>
      <c r="AD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</row>
    <row r="112" spans="1:54" x14ac:dyDescent="0.2">
      <c r="A112" s="194">
        <v>20174</v>
      </c>
      <c r="B112" s="195" t="s">
        <v>1320</v>
      </c>
      <c r="C112" s="195" t="s">
        <v>1320</v>
      </c>
      <c r="D112" s="195" t="s">
        <v>1321</v>
      </c>
      <c r="E112" s="195" t="s">
        <v>1320</v>
      </c>
      <c r="F112" s="195" t="s">
        <v>1320</v>
      </c>
      <c r="G112" s="195" t="s">
        <v>217</v>
      </c>
      <c r="H112" s="195" t="s">
        <v>290</v>
      </c>
      <c r="I112" s="195" t="s">
        <v>169</v>
      </c>
      <c r="J112" s="195" t="s">
        <v>291</v>
      </c>
      <c r="K112" s="195" t="s">
        <v>98</v>
      </c>
      <c r="L112" s="195" t="s">
        <v>166</v>
      </c>
      <c r="M112" s="195" t="s">
        <v>167</v>
      </c>
      <c r="N112" s="195" t="s">
        <v>342</v>
      </c>
      <c r="O112" s="195" t="s">
        <v>272</v>
      </c>
      <c r="P112" s="195" t="s">
        <v>1048</v>
      </c>
      <c r="Q112" s="194">
        <v>1</v>
      </c>
      <c r="R112" s="194">
        <v>6</v>
      </c>
      <c r="S112" s="194">
        <v>40</v>
      </c>
      <c r="T112" s="194">
        <v>2</v>
      </c>
      <c r="U112" s="194">
        <v>20</v>
      </c>
      <c r="V112" s="194">
        <v>1</v>
      </c>
      <c r="W112" s="194">
        <v>12</v>
      </c>
      <c r="X112" s="195" t="s">
        <v>329</v>
      </c>
      <c r="Y112" s="195" t="s">
        <v>330</v>
      </c>
      <c r="Z112" s="195" t="s">
        <v>1069</v>
      </c>
      <c r="AA112" s="195" t="s">
        <v>1070</v>
      </c>
      <c r="AC112" s="10"/>
      <c r="AD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</row>
    <row r="113" spans="1:54" x14ac:dyDescent="0.2">
      <c r="A113" s="194">
        <v>20175</v>
      </c>
      <c r="B113" s="195" t="s">
        <v>1322</v>
      </c>
      <c r="C113" s="195" t="s">
        <v>1322</v>
      </c>
      <c r="D113" s="195" t="s">
        <v>1323</v>
      </c>
      <c r="E113" s="195" t="s">
        <v>1322</v>
      </c>
      <c r="F113" s="195" t="s">
        <v>1322</v>
      </c>
      <c r="G113" s="195" t="s">
        <v>265</v>
      </c>
      <c r="H113" s="195" t="s">
        <v>117</v>
      </c>
      <c r="I113" s="195" t="s">
        <v>1066</v>
      </c>
      <c r="J113" s="195" t="s">
        <v>1067</v>
      </c>
      <c r="K113" s="195" t="s">
        <v>98</v>
      </c>
      <c r="L113" s="195" t="s">
        <v>218</v>
      </c>
      <c r="M113" s="195" t="s">
        <v>236</v>
      </c>
      <c r="N113" s="195" t="s">
        <v>312</v>
      </c>
      <c r="O113" s="195" t="s">
        <v>272</v>
      </c>
      <c r="P113" s="195" t="s">
        <v>1215</v>
      </c>
      <c r="Q113" s="194">
        <v>1</v>
      </c>
      <c r="R113" s="194">
        <v>18</v>
      </c>
      <c r="S113" s="194">
        <v>20</v>
      </c>
      <c r="T113" s="194">
        <v>1</v>
      </c>
      <c r="U113" s="194">
        <v>20</v>
      </c>
      <c r="V113" s="194">
        <v>1</v>
      </c>
      <c r="W113" s="194">
        <v>18</v>
      </c>
      <c r="X113" s="195" t="s">
        <v>317</v>
      </c>
      <c r="Y113" s="195" t="s">
        <v>318</v>
      </c>
      <c r="Z113" s="195" t="s">
        <v>1147</v>
      </c>
      <c r="AA113" s="195" t="s">
        <v>318</v>
      </c>
      <c r="AC113" s="10"/>
      <c r="AD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/>
      <c r="AX113" s="10"/>
      <c r="AY113" s="10"/>
      <c r="AZ113" s="10"/>
      <c r="BA113" s="10"/>
      <c r="BB113" s="10"/>
    </row>
    <row r="114" spans="1:54" x14ac:dyDescent="0.2">
      <c r="A114" s="194">
        <v>20176</v>
      </c>
      <c r="B114" s="195" t="s">
        <v>1324</v>
      </c>
      <c r="C114" s="195" t="s">
        <v>1325</v>
      </c>
      <c r="D114" s="195" t="s">
        <v>1326</v>
      </c>
      <c r="E114" s="195" t="s">
        <v>1327</v>
      </c>
      <c r="F114" s="195" t="s">
        <v>1328</v>
      </c>
      <c r="G114" s="195" t="s">
        <v>265</v>
      </c>
      <c r="H114" s="195" t="s">
        <v>117</v>
      </c>
      <c r="I114" s="195" t="s">
        <v>157</v>
      </c>
      <c r="J114" s="195" t="s">
        <v>352</v>
      </c>
      <c r="K114" s="195" t="s">
        <v>98</v>
      </c>
      <c r="L114" s="195" t="s">
        <v>218</v>
      </c>
      <c r="M114" s="195" t="s">
        <v>187</v>
      </c>
      <c r="N114" s="195" t="s">
        <v>312</v>
      </c>
      <c r="O114" s="195" t="s">
        <v>272</v>
      </c>
      <c r="P114" s="195" t="s">
        <v>1048</v>
      </c>
      <c r="Q114" s="194">
        <v>2</v>
      </c>
      <c r="R114" s="194">
        <v>30</v>
      </c>
      <c r="S114" s="194">
        <v>20</v>
      </c>
      <c r="T114" s="194">
        <v>10</v>
      </c>
      <c r="U114" s="194">
        <v>1</v>
      </c>
      <c r="V114" s="194">
        <v>1</v>
      </c>
      <c r="W114" s="194">
        <v>300</v>
      </c>
      <c r="X114" s="195" t="s">
        <v>317</v>
      </c>
      <c r="Y114" s="195" t="s">
        <v>318</v>
      </c>
      <c r="Z114" s="195" t="s">
        <v>1147</v>
      </c>
      <c r="AA114" s="195" t="s">
        <v>318</v>
      </c>
      <c r="AC114" s="10"/>
      <c r="AD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</row>
    <row r="115" spans="1:54" x14ac:dyDescent="0.2">
      <c r="A115" s="194">
        <v>20177</v>
      </c>
      <c r="B115" s="195" t="s">
        <v>1329</v>
      </c>
      <c r="C115" s="195" t="s">
        <v>1330</v>
      </c>
      <c r="D115" s="195" t="s">
        <v>1326</v>
      </c>
      <c r="E115" s="195" t="s">
        <v>1327</v>
      </c>
      <c r="F115" s="195" t="s">
        <v>1328</v>
      </c>
      <c r="G115" s="195" t="s">
        <v>265</v>
      </c>
      <c r="H115" s="195" t="s">
        <v>117</v>
      </c>
      <c r="I115" s="195" t="s">
        <v>157</v>
      </c>
      <c r="J115" s="195" t="s">
        <v>352</v>
      </c>
      <c r="K115" s="195" t="s">
        <v>98</v>
      </c>
      <c r="L115" s="195" t="s">
        <v>218</v>
      </c>
      <c r="M115" s="195" t="s">
        <v>187</v>
      </c>
      <c r="N115" s="195" t="s">
        <v>312</v>
      </c>
      <c r="O115" s="195" t="s">
        <v>272</v>
      </c>
      <c r="P115" s="195" t="s">
        <v>1048</v>
      </c>
      <c r="Q115" s="194">
        <v>2</v>
      </c>
      <c r="R115" s="194">
        <v>30</v>
      </c>
      <c r="S115" s="194">
        <v>20</v>
      </c>
      <c r="T115" s="194">
        <v>10</v>
      </c>
      <c r="U115" s="194">
        <v>1</v>
      </c>
      <c r="V115" s="194">
        <v>1</v>
      </c>
      <c r="W115" s="194">
        <v>300</v>
      </c>
      <c r="X115" s="195" t="s">
        <v>317</v>
      </c>
      <c r="Y115" s="195" t="s">
        <v>318</v>
      </c>
      <c r="Z115" s="195" t="s">
        <v>1147</v>
      </c>
      <c r="AA115" s="195" t="s">
        <v>318</v>
      </c>
      <c r="AC115" s="10"/>
      <c r="AD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</row>
    <row r="116" spans="1:54" x14ac:dyDescent="0.2">
      <c r="A116" s="194">
        <v>20178</v>
      </c>
      <c r="B116" s="195" t="s">
        <v>1331</v>
      </c>
      <c r="C116" s="195" t="s">
        <v>1331</v>
      </c>
      <c r="D116" s="195" t="s">
        <v>1332</v>
      </c>
      <c r="E116" s="195" t="s">
        <v>1331</v>
      </c>
      <c r="F116" s="195" t="s">
        <v>1331</v>
      </c>
      <c r="G116" s="195" t="s">
        <v>265</v>
      </c>
      <c r="H116" s="195" t="s">
        <v>472</v>
      </c>
      <c r="I116" s="195" t="s">
        <v>473</v>
      </c>
      <c r="J116" s="195" t="s">
        <v>474</v>
      </c>
      <c r="K116" s="195" t="s">
        <v>98</v>
      </c>
      <c r="L116" s="195" t="s">
        <v>118</v>
      </c>
      <c r="M116" s="195" t="s">
        <v>236</v>
      </c>
      <c r="N116" s="195" t="s">
        <v>312</v>
      </c>
      <c r="O116" s="195" t="s">
        <v>272</v>
      </c>
      <c r="P116" s="195" t="s">
        <v>1040</v>
      </c>
      <c r="Q116" s="194">
        <v>1</v>
      </c>
      <c r="R116" s="194">
        <v>18</v>
      </c>
      <c r="S116" s="194">
        <v>25</v>
      </c>
      <c r="T116" s="194">
        <v>1</v>
      </c>
      <c r="U116" s="194">
        <v>25</v>
      </c>
      <c r="V116" s="194">
        <v>1</v>
      </c>
      <c r="W116" s="194">
        <v>18</v>
      </c>
      <c r="X116" s="195" t="s">
        <v>500</v>
      </c>
      <c r="Y116" s="195" t="s">
        <v>501</v>
      </c>
      <c r="Z116" s="195" t="s">
        <v>1147</v>
      </c>
      <c r="AA116" s="195" t="s">
        <v>318</v>
      </c>
      <c r="AC116" s="10"/>
      <c r="AD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</row>
    <row r="117" spans="1:54" x14ac:dyDescent="0.2">
      <c r="A117" s="194">
        <v>20179</v>
      </c>
      <c r="B117" s="195" t="s">
        <v>1333</v>
      </c>
      <c r="C117" s="195" t="s">
        <v>1333</v>
      </c>
      <c r="D117" s="195" t="s">
        <v>1334</v>
      </c>
      <c r="E117" s="195" t="s">
        <v>1335</v>
      </c>
      <c r="F117" s="195" t="s">
        <v>1335</v>
      </c>
      <c r="G117" s="195" t="s">
        <v>265</v>
      </c>
      <c r="H117" s="195" t="s">
        <v>472</v>
      </c>
      <c r="I117" s="195" t="s">
        <v>473</v>
      </c>
      <c r="J117" s="195" t="s">
        <v>474</v>
      </c>
      <c r="K117" s="195" t="s">
        <v>98</v>
      </c>
      <c r="L117" s="195" t="s">
        <v>218</v>
      </c>
      <c r="M117" s="195" t="s">
        <v>236</v>
      </c>
      <c r="N117" s="195" t="s">
        <v>312</v>
      </c>
      <c r="O117" s="195" t="s">
        <v>272</v>
      </c>
      <c r="P117" s="195" t="s">
        <v>1215</v>
      </c>
      <c r="Q117" s="194">
        <v>3</v>
      </c>
      <c r="R117" s="194">
        <v>26</v>
      </c>
      <c r="S117" s="194">
        <v>75</v>
      </c>
      <c r="T117" s="194">
        <v>1</v>
      </c>
      <c r="U117" s="194">
        <v>25</v>
      </c>
      <c r="V117" s="194">
        <v>1</v>
      </c>
      <c r="W117" s="194">
        <v>26</v>
      </c>
      <c r="X117" s="195" t="s">
        <v>500</v>
      </c>
      <c r="Y117" s="195" t="s">
        <v>501</v>
      </c>
      <c r="Z117" s="195" t="s">
        <v>1216</v>
      </c>
      <c r="AA117" s="195" t="s">
        <v>1217</v>
      </c>
      <c r="AC117" s="10"/>
      <c r="AD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</row>
    <row r="118" spans="1:54" x14ac:dyDescent="0.2">
      <c r="A118" s="194">
        <v>20180</v>
      </c>
      <c r="B118" s="195" t="s">
        <v>1336</v>
      </c>
      <c r="C118" s="195" t="s">
        <v>1336</v>
      </c>
      <c r="D118" s="195" t="s">
        <v>1334</v>
      </c>
      <c r="E118" s="195" t="s">
        <v>1335</v>
      </c>
      <c r="F118" s="195" t="s">
        <v>1335</v>
      </c>
      <c r="G118" s="195" t="s">
        <v>265</v>
      </c>
      <c r="H118" s="195" t="s">
        <v>472</v>
      </c>
      <c r="I118" s="195" t="s">
        <v>473</v>
      </c>
      <c r="J118" s="195" t="s">
        <v>474</v>
      </c>
      <c r="K118" s="195" t="s">
        <v>98</v>
      </c>
      <c r="L118" s="195" t="s">
        <v>218</v>
      </c>
      <c r="M118" s="195" t="s">
        <v>236</v>
      </c>
      <c r="N118" s="195" t="s">
        <v>312</v>
      </c>
      <c r="O118" s="195" t="s">
        <v>272</v>
      </c>
      <c r="P118" s="195" t="s">
        <v>1040</v>
      </c>
      <c r="Q118" s="194">
        <v>3</v>
      </c>
      <c r="R118" s="194">
        <v>26</v>
      </c>
      <c r="S118" s="194">
        <v>75</v>
      </c>
      <c r="T118" s="194">
        <v>1</v>
      </c>
      <c r="U118" s="194">
        <v>25</v>
      </c>
      <c r="V118" s="194">
        <v>1</v>
      </c>
      <c r="W118" s="194">
        <v>26</v>
      </c>
      <c r="X118" s="195" t="s">
        <v>315</v>
      </c>
      <c r="Y118" s="195" t="s">
        <v>316</v>
      </c>
      <c r="Z118" s="195" t="s">
        <v>1216</v>
      </c>
      <c r="AA118" s="195" t="s">
        <v>1217</v>
      </c>
      <c r="AC118" s="10"/>
      <c r="AD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</row>
    <row r="119" spans="1:54" x14ac:dyDescent="0.2">
      <c r="A119" s="194">
        <v>20181</v>
      </c>
      <c r="B119" s="195" t="s">
        <v>1337</v>
      </c>
      <c r="C119" s="195" t="s">
        <v>1337</v>
      </c>
      <c r="D119" s="195" t="s">
        <v>1334</v>
      </c>
      <c r="E119" s="195" t="s">
        <v>1335</v>
      </c>
      <c r="F119" s="195" t="s">
        <v>1335</v>
      </c>
      <c r="G119" s="195" t="s">
        <v>265</v>
      </c>
      <c r="H119" s="195" t="s">
        <v>472</v>
      </c>
      <c r="I119" s="195" t="s">
        <v>473</v>
      </c>
      <c r="J119" s="195" t="s">
        <v>474</v>
      </c>
      <c r="K119" s="195" t="s">
        <v>98</v>
      </c>
      <c r="L119" s="195" t="s">
        <v>218</v>
      </c>
      <c r="M119" s="195" t="s">
        <v>236</v>
      </c>
      <c r="N119" s="195" t="s">
        <v>312</v>
      </c>
      <c r="O119" s="195" t="s">
        <v>272</v>
      </c>
      <c r="P119" s="195" t="s">
        <v>1215</v>
      </c>
      <c r="Q119" s="194">
        <v>3</v>
      </c>
      <c r="R119" s="194">
        <v>26</v>
      </c>
      <c r="S119" s="194">
        <v>75</v>
      </c>
      <c r="T119" s="194">
        <v>1</v>
      </c>
      <c r="U119" s="194">
        <v>25</v>
      </c>
      <c r="V119" s="194">
        <v>1</v>
      </c>
      <c r="W119" s="194">
        <v>26</v>
      </c>
      <c r="X119" s="195" t="s">
        <v>315</v>
      </c>
      <c r="Y119" s="195" t="s">
        <v>316</v>
      </c>
      <c r="Z119" s="195" t="s">
        <v>1216</v>
      </c>
      <c r="AA119" s="195" t="s">
        <v>1217</v>
      </c>
      <c r="AC119" s="10"/>
      <c r="AD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</row>
    <row r="120" spans="1:54" x14ac:dyDescent="0.2">
      <c r="A120" s="194">
        <v>20182</v>
      </c>
      <c r="B120" s="195" t="s">
        <v>1338</v>
      </c>
      <c r="C120" s="195" t="s">
        <v>1338</v>
      </c>
      <c r="D120" s="195" t="s">
        <v>1339</v>
      </c>
      <c r="E120" s="195" t="s">
        <v>1338</v>
      </c>
      <c r="F120" s="195" t="s">
        <v>1338</v>
      </c>
      <c r="G120" s="195" t="s">
        <v>265</v>
      </c>
      <c r="H120" s="195" t="s">
        <v>472</v>
      </c>
      <c r="I120" s="195" t="s">
        <v>473</v>
      </c>
      <c r="J120" s="195" t="s">
        <v>474</v>
      </c>
      <c r="K120" s="195" t="s">
        <v>98</v>
      </c>
      <c r="L120" s="195" t="s">
        <v>221</v>
      </c>
      <c r="M120" s="195" t="s">
        <v>236</v>
      </c>
      <c r="N120" s="195" t="s">
        <v>312</v>
      </c>
      <c r="O120" s="195" t="s">
        <v>272</v>
      </c>
      <c r="P120" s="195" t="s">
        <v>1215</v>
      </c>
      <c r="Q120" s="194">
        <v>1</v>
      </c>
      <c r="R120" s="194">
        <v>3</v>
      </c>
      <c r="S120" s="194">
        <v>160</v>
      </c>
      <c r="T120" s="194">
        <v>4</v>
      </c>
      <c r="U120" s="194">
        <v>40</v>
      </c>
      <c r="V120" s="194">
        <v>1</v>
      </c>
      <c r="W120" s="194">
        <v>12</v>
      </c>
      <c r="X120" s="195" t="s">
        <v>372</v>
      </c>
      <c r="Y120" s="195" t="s">
        <v>373</v>
      </c>
      <c r="Z120" s="195" t="s">
        <v>1147</v>
      </c>
      <c r="AA120" s="195" t="s">
        <v>318</v>
      </c>
      <c r="AC120" s="10"/>
      <c r="AD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</row>
    <row r="121" spans="1:54" x14ac:dyDescent="0.2">
      <c r="A121" s="194">
        <v>20183</v>
      </c>
      <c r="B121" s="195" t="s">
        <v>1340</v>
      </c>
      <c r="C121" s="195" t="s">
        <v>1341</v>
      </c>
      <c r="D121" s="195" t="s">
        <v>1342</v>
      </c>
      <c r="E121" s="195" t="s">
        <v>1343</v>
      </c>
      <c r="F121" s="195" t="s">
        <v>1344</v>
      </c>
      <c r="G121" s="195" t="s">
        <v>265</v>
      </c>
      <c r="H121" s="195" t="s">
        <v>472</v>
      </c>
      <c r="I121" s="195" t="s">
        <v>473</v>
      </c>
      <c r="J121" s="195" t="s">
        <v>474</v>
      </c>
      <c r="K121" s="195" t="s">
        <v>98</v>
      </c>
      <c r="L121" s="195" t="s">
        <v>218</v>
      </c>
      <c r="M121" s="195" t="s">
        <v>219</v>
      </c>
      <c r="N121" s="195" t="s">
        <v>312</v>
      </c>
      <c r="O121" s="195" t="s">
        <v>272</v>
      </c>
      <c r="P121" s="195" t="s">
        <v>1040</v>
      </c>
      <c r="Q121" s="194">
        <v>1</v>
      </c>
      <c r="R121" s="194">
        <v>6</v>
      </c>
      <c r="S121" s="194">
        <v>160</v>
      </c>
      <c r="T121" s="194">
        <v>4</v>
      </c>
      <c r="U121" s="194">
        <v>40</v>
      </c>
      <c r="V121" s="194">
        <v>1</v>
      </c>
      <c r="W121" s="194">
        <v>24</v>
      </c>
      <c r="X121" s="195" t="s">
        <v>317</v>
      </c>
      <c r="Y121" s="195" t="s">
        <v>318</v>
      </c>
      <c r="Z121" s="195" t="s">
        <v>1147</v>
      </c>
      <c r="AA121" s="195" t="s">
        <v>318</v>
      </c>
      <c r="AC121" s="10"/>
      <c r="AD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</row>
    <row r="122" spans="1:54" x14ac:dyDescent="0.2">
      <c r="A122" s="194">
        <v>20184</v>
      </c>
      <c r="B122" s="195" t="s">
        <v>1345</v>
      </c>
      <c r="C122" s="195" t="s">
        <v>1346</v>
      </c>
      <c r="D122" s="195" t="s">
        <v>1347</v>
      </c>
      <c r="E122" s="195" t="s">
        <v>1348</v>
      </c>
      <c r="F122" s="195" t="s">
        <v>1349</v>
      </c>
      <c r="G122" s="195" t="s">
        <v>265</v>
      </c>
      <c r="H122" s="195" t="s">
        <v>117</v>
      </c>
      <c r="I122" s="195" t="s">
        <v>234</v>
      </c>
      <c r="J122" s="195" t="s">
        <v>319</v>
      </c>
      <c r="K122" s="195" t="s">
        <v>98</v>
      </c>
      <c r="L122" s="195" t="s">
        <v>218</v>
      </c>
      <c r="M122" s="195" t="s">
        <v>219</v>
      </c>
      <c r="N122" s="195" t="s">
        <v>312</v>
      </c>
      <c r="O122" s="195" t="s">
        <v>1075</v>
      </c>
      <c r="P122" s="195" t="s">
        <v>1215</v>
      </c>
      <c r="Q122" s="194">
        <v>1</v>
      </c>
      <c r="R122" s="194">
        <v>24</v>
      </c>
      <c r="S122" s="194">
        <v>12</v>
      </c>
      <c r="T122" s="194">
        <v>1</v>
      </c>
      <c r="U122" s="194">
        <v>12</v>
      </c>
      <c r="V122" s="194">
        <v>1</v>
      </c>
      <c r="W122" s="194">
        <v>24</v>
      </c>
      <c r="X122" s="195" t="s">
        <v>317</v>
      </c>
      <c r="Y122" s="195" t="s">
        <v>318</v>
      </c>
      <c r="Z122" s="195" t="s">
        <v>1147</v>
      </c>
      <c r="AA122" s="195" t="s">
        <v>318</v>
      </c>
      <c r="AC122" s="10"/>
      <c r="AD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</row>
    <row r="123" spans="1:54" x14ac:dyDescent="0.2">
      <c r="A123" s="194">
        <v>20185</v>
      </c>
      <c r="B123" s="195" t="s">
        <v>1350</v>
      </c>
      <c r="C123" s="195" t="s">
        <v>1351</v>
      </c>
      <c r="D123" s="195" t="s">
        <v>1352</v>
      </c>
      <c r="E123" s="195" t="s">
        <v>1353</v>
      </c>
      <c r="F123" s="195" t="s">
        <v>1354</v>
      </c>
      <c r="G123" s="195" t="s">
        <v>265</v>
      </c>
      <c r="H123" s="195"/>
      <c r="I123" s="195" t="s">
        <v>1185</v>
      </c>
      <c r="J123" s="195" t="s">
        <v>1186</v>
      </c>
      <c r="K123" s="195" t="s">
        <v>98</v>
      </c>
      <c r="L123" s="195" t="s">
        <v>218</v>
      </c>
      <c r="M123" s="195" t="s">
        <v>235</v>
      </c>
      <c r="N123" s="195" t="s">
        <v>312</v>
      </c>
      <c r="O123" s="195" t="s">
        <v>1075</v>
      </c>
      <c r="P123" s="195" t="s">
        <v>1215</v>
      </c>
      <c r="Q123" s="194">
        <v>3</v>
      </c>
      <c r="R123" s="194">
        <v>11</v>
      </c>
      <c r="S123" s="194">
        <v>60</v>
      </c>
      <c r="T123" s="194">
        <v>1</v>
      </c>
      <c r="U123" s="194">
        <v>20</v>
      </c>
      <c r="V123" s="194">
        <v>1</v>
      </c>
      <c r="W123" s="194">
        <v>11</v>
      </c>
      <c r="X123" s="195" t="s">
        <v>500</v>
      </c>
      <c r="Y123" s="195" t="s">
        <v>501</v>
      </c>
      <c r="Z123" s="195" t="s">
        <v>1147</v>
      </c>
      <c r="AA123" s="195" t="s">
        <v>318</v>
      </c>
      <c r="AC123" s="10"/>
      <c r="AD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</row>
    <row r="124" spans="1:54" x14ac:dyDescent="0.2">
      <c r="A124" s="194">
        <v>20186</v>
      </c>
      <c r="B124" s="195" t="s">
        <v>1355</v>
      </c>
      <c r="C124" s="195" t="s">
        <v>1356</v>
      </c>
      <c r="D124" s="195" t="s">
        <v>1352</v>
      </c>
      <c r="E124" s="195" t="s">
        <v>1353</v>
      </c>
      <c r="F124" s="195" t="s">
        <v>1354</v>
      </c>
      <c r="G124" s="195" t="s">
        <v>265</v>
      </c>
      <c r="H124" s="195"/>
      <c r="I124" s="195" t="s">
        <v>1185</v>
      </c>
      <c r="J124" s="195" t="s">
        <v>1186</v>
      </c>
      <c r="K124" s="195" t="s">
        <v>98</v>
      </c>
      <c r="L124" s="195" t="s">
        <v>218</v>
      </c>
      <c r="M124" s="195" t="s">
        <v>235</v>
      </c>
      <c r="N124" s="195" t="s">
        <v>312</v>
      </c>
      <c r="O124" s="195" t="s">
        <v>1075</v>
      </c>
      <c r="P124" s="195" t="s">
        <v>1215</v>
      </c>
      <c r="Q124" s="194">
        <v>3</v>
      </c>
      <c r="R124" s="194">
        <v>11</v>
      </c>
      <c r="S124" s="194">
        <v>60</v>
      </c>
      <c r="T124" s="194">
        <v>1</v>
      </c>
      <c r="U124" s="194">
        <v>20</v>
      </c>
      <c r="V124" s="194">
        <v>1</v>
      </c>
      <c r="W124" s="194">
        <v>11</v>
      </c>
      <c r="X124" s="195" t="s">
        <v>500</v>
      </c>
      <c r="Y124" s="195" t="s">
        <v>501</v>
      </c>
      <c r="Z124" s="195" t="s">
        <v>1147</v>
      </c>
      <c r="AA124" s="195" t="s">
        <v>318</v>
      </c>
      <c r="AC124" s="10"/>
      <c r="AD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</row>
    <row r="125" spans="1:54" x14ac:dyDescent="0.2">
      <c r="A125" s="194">
        <v>20187</v>
      </c>
      <c r="B125" s="195" t="s">
        <v>1357</v>
      </c>
      <c r="C125" s="195" t="s">
        <v>1358</v>
      </c>
      <c r="D125" s="195" t="s">
        <v>1352</v>
      </c>
      <c r="E125" s="195" t="s">
        <v>1353</v>
      </c>
      <c r="F125" s="195" t="s">
        <v>1354</v>
      </c>
      <c r="G125" s="195" t="s">
        <v>265</v>
      </c>
      <c r="H125" s="195"/>
      <c r="I125" s="195" t="s">
        <v>1185</v>
      </c>
      <c r="J125" s="195" t="s">
        <v>1186</v>
      </c>
      <c r="K125" s="195" t="s">
        <v>98</v>
      </c>
      <c r="L125" s="195" t="s">
        <v>218</v>
      </c>
      <c r="M125" s="195" t="s">
        <v>235</v>
      </c>
      <c r="N125" s="195" t="s">
        <v>312</v>
      </c>
      <c r="O125" s="195" t="s">
        <v>1075</v>
      </c>
      <c r="P125" s="195" t="s">
        <v>1215</v>
      </c>
      <c r="Q125" s="194">
        <v>3</v>
      </c>
      <c r="R125" s="194">
        <v>11</v>
      </c>
      <c r="S125" s="194">
        <v>60</v>
      </c>
      <c r="T125" s="194">
        <v>1</v>
      </c>
      <c r="U125" s="194">
        <v>20</v>
      </c>
      <c r="V125" s="194">
        <v>1</v>
      </c>
      <c r="W125" s="194">
        <v>11</v>
      </c>
      <c r="X125" s="195" t="s">
        <v>500</v>
      </c>
      <c r="Y125" s="195" t="s">
        <v>501</v>
      </c>
      <c r="Z125" s="195" t="s">
        <v>1147</v>
      </c>
      <c r="AA125" s="195" t="s">
        <v>318</v>
      </c>
      <c r="AC125" s="10"/>
      <c r="AD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</row>
    <row r="126" spans="1:54" x14ac:dyDescent="0.2">
      <c r="A126" s="194">
        <v>20188</v>
      </c>
      <c r="B126" s="195" t="s">
        <v>1359</v>
      </c>
      <c r="C126" s="195" t="s">
        <v>1359</v>
      </c>
      <c r="D126" s="195" t="s">
        <v>1360</v>
      </c>
      <c r="E126" s="195" t="s">
        <v>1361</v>
      </c>
      <c r="F126" s="195" t="s">
        <v>1361</v>
      </c>
      <c r="G126" s="195" t="s">
        <v>265</v>
      </c>
      <c r="H126" s="195" t="s">
        <v>472</v>
      </c>
      <c r="I126" s="195" t="s">
        <v>473</v>
      </c>
      <c r="J126" s="195" t="s">
        <v>474</v>
      </c>
      <c r="K126" s="195" t="s">
        <v>105</v>
      </c>
      <c r="L126" s="195" t="s">
        <v>99</v>
      </c>
      <c r="M126" s="195" t="s">
        <v>264</v>
      </c>
      <c r="N126" s="195" t="s">
        <v>434</v>
      </c>
      <c r="O126" s="195" t="s">
        <v>272</v>
      </c>
      <c r="P126" s="195" t="s">
        <v>1196</v>
      </c>
      <c r="Q126" s="194">
        <v>5</v>
      </c>
      <c r="R126" s="194">
        <v>6</v>
      </c>
      <c r="S126" s="194">
        <v>75</v>
      </c>
      <c r="T126" s="194">
        <v>1</v>
      </c>
      <c r="U126" s="194">
        <v>15</v>
      </c>
      <c r="V126" s="194">
        <v>1</v>
      </c>
      <c r="W126" s="194">
        <v>6</v>
      </c>
      <c r="X126" s="195" t="s">
        <v>401</v>
      </c>
      <c r="Y126" s="195" t="s">
        <v>402</v>
      </c>
      <c r="Z126" s="195" t="s">
        <v>1362</v>
      </c>
      <c r="AA126" s="195" t="s">
        <v>1363</v>
      </c>
      <c r="AC126" s="10"/>
      <c r="AD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</row>
    <row r="127" spans="1:54" x14ac:dyDescent="0.2">
      <c r="A127" s="194">
        <v>20189</v>
      </c>
      <c r="B127" s="195" t="s">
        <v>1364</v>
      </c>
      <c r="C127" s="195" t="s">
        <v>1364</v>
      </c>
      <c r="D127" s="195" t="s">
        <v>1360</v>
      </c>
      <c r="E127" s="195" t="s">
        <v>1361</v>
      </c>
      <c r="F127" s="195" t="s">
        <v>1361</v>
      </c>
      <c r="G127" s="195" t="s">
        <v>265</v>
      </c>
      <c r="H127" s="195" t="s">
        <v>472</v>
      </c>
      <c r="I127" s="195" t="s">
        <v>473</v>
      </c>
      <c r="J127" s="195" t="s">
        <v>474</v>
      </c>
      <c r="K127" s="195" t="s">
        <v>105</v>
      </c>
      <c r="L127" s="195" t="s">
        <v>99</v>
      </c>
      <c r="M127" s="195" t="s">
        <v>264</v>
      </c>
      <c r="N127" s="195" t="s">
        <v>434</v>
      </c>
      <c r="O127" s="195" t="s">
        <v>272</v>
      </c>
      <c r="P127" s="195" t="s">
        <v>1196</v>
      </c>
      <c r="Q127" s="194">
        <v>5</v>
      </c>
      <c r="R127" s="194">
        <v>6</v>
      </c>
      <c r="S127" s="194">
        <v>75</v>
      </c>
      <c r="T127" s="194">
        <v>1</v>
      </c>
      <c r="U127" s="194">
        <v>15</v>
      </c>
      <c r="V127" s="194">
        <v>1</v>
      </c>
      <c r="W127" s="194">
        <v>6</v>
      </c>
      <c r="X127" s="195" t="s">
        <v>401</v>
      </c>
      <c r="Y127" s="195" t="s">
        <v>402</v>
      </c>
      <c r="Z127" s="195" t="s">
        <v>1362</v>
      </c>
      <c r="AA127" s="195" t="s">
        <v>1363</v>
      </c>
      <c r="AC127" s="10"/>
      <c r="AD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</row>
    <row r="128" spans="1:54" x14ac:dyDescent="0.2">
      <c r="A128" s="194">
        <v>20190</v>
      </c>
      <c r="B128" s="195" t="s">
        <v>1365</v>
      </c>
      <c r="C128" s="195" t="s">
        <v>1365</v>
      </c>
      <c r="D128" s="195" t="s">
        <v>1360</v>
      </c>
      <c r="E128" s="195" t="s">
        <v>1361</v>
      </c>
      <c r="F128" s="195" t="s">
        <v>1361</v>
      </c>
      <c r="G128" s="195" t="s">
        <v>265</v>
      </c>
      <c r="H128" s="195" t="s">
        <v>472</v>
      </c>
      <c r="I128" s="195" t="s">
        <v>473</v>
      </c>
      <c r="J128" s="195" t="s">
        <v>474</v>
      </c>
      <c r="K128" s="195" t="s">
        <v>105</v>
      </c>
      <c r="L128" s="195" t="s">
        <v>99</v>
      </c>
      <c r="M128" s="195" t="s">
        <v>264</v>
      </c>
      <c r="N128" s="195" t="s">
        <v>434</v>
      </c>
      <c r="O128" s="195" t="s">
        <v>272</v>
      </c>
      <c r="P128" s="195" t="s">
        <v>1196</v>
      </c>
      <c r="Q128" s="194">
        <v>5</v>
      </c>
      <c r="R128" s="194">
        <v>6</v>
      </c>
      <c r="S128" s="194">
        <v>75</v>
      </c>
      <c r="T128" s="194">
        <v>1</v>
      </c>
      <c r="U128" s="194">
        <v>15</v>
      </c>
      <c r="V128" s="194">
        <v>1</v>
      </c>
      <c r="W128" s="194">
        <v>6</v>
      </c>
      <c r="X128" s="195" t="s">
        <v>401</v>
      </c>
      <c r="Y128" s="195" t="s">
        <v>402</v>
      </c>
      <c r="Z128" s="195" t="s">
        <v>1362</v>
      </c>
      <c r="AA128" s="195" t="s">
        <v>1363</v>
      </c>
      <c r="AC128" s="10"/>
      <c r="AD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</row>
    <row r="129" spans="1:54" x14ac:dyDescent="0.2">
      <c r="A129" s="194">
        <v>20191</v>
      </c>
      <c r="B129" s="195" t="s">
        <v>1366</v>
      </c>
      <c r="C129" s="195" t="s">
        <v>1366</v>
      </c>
      <c r="D129" s="195" t="s">
        <v>1360</v>
      </c>
      <c r="E129" s="195" t="s">
        <v>1361</v>
      </c>
      <c r="F129" s="195" t="s">
        <v>1361</v>
      </c>
      <c r="G129" s="195" t="s">
        <v>265</v>
      </c>
      <c r="H129" s="195" t="s">
        <v>472</v>
      </c>
      <c r="I129" s="195" t="s">
        <v>473</v>
      </c>
      <c r="J129" s="195" t="s">
        <v>474</v>
      </c>
      <c r="K129" s="195" t="s">
        <v>105</v>
      </c>
      <c r="L129" s="195" t="s">
        <v>99</v>
      </c>
      <c r="M129" s="195" t="s">
        <v>264</v>
      </c>
      <c r="N129" s="195" t="s">
        <v>434</v>
      </c>
      <c r="O129" s="195" t="s">
        <v>272</v>
      </c>
      <c r="P129" s="195" t="s">
        <v>1196</v>
      </c>
      <c r="Q129" s="194">
        <v>5</v>
      </c>
      <c r="R129" s="194">
        <v>6</v>
      </c>
      <c r="S129" s="194">
        <v>75</v>
      </c>
      <c r="T129" s="194">
        <v>1</v>
      </c>
      <c r="U129" s="194">
        <v>15</v>
      </c>
      <c r="V129" s="194">
        <v>1</v>
      </c>
      <c r="W129" s="194">
        <v>6</v>
      </c>
      <c r="X129" s="195" t="s">
        <v>401</v>
      </c>
      <c r="Y129" s="195" t="s">
        <v>402</v>
      </c>
      <c r="Z129" s="195" t="s">
        <v>1362</v>
      </c>
      <c r="AA129" s="195" t="s">
        <v>1363</v>
      </c>
      <c r="AC129" s="10"/>
      <c r="AD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</row>
    <row r="130" spans="1:54" x14ac:dyDescent="0.2">
      <c r="A130" s="194">
        <v>20192</v>
      </c>
      <c r="B130" s="195" t="s">
        <v>1367</v>
      </c>
      <c r="C130" s="195" t="s">
        <v>1367</v>
      </c>
      <c r="D130" s="195" t="s">
        <v>1360</v>
      </c>
      <c r="E130" s="195" t="s">
        <v>1361</v>
      </c>
      <c r="F130" s="195" t="s">
        <v>1361</v>
      </c>
      <c r="G130" s="195" t="s">
        <v>265</v>
      </c>
      <c r="H130" s="195" t="s">
        <v>472</v>
      </c>
      <c r="I130" s="195" t="s">
        <v>473</v>
      </c>
      <c r="J130" s="195" t="s">
        <v>474</v>
      </c>
      <c r="K130" s="195" t="s">
        <v>105</v>
      </c>
      <c r="L130" s="195" t="s">
        <v>99</v>
      </c>
      <c r="M130" s="195" t="s">
        <v>264</v>
      </c>
      <c r="N130" s="195" t="s">
        <v>434</v>
      </c>
      <c r="O130" s="195" t="s">
        <v>272</v>
      </c>
      <c r="P130" s="195" t="s">
        <v>1196</v>
      </c>
      <c r="Q130" s="194">
        <v>5</v>
      </c>
      <c r="R130" s="194">
        <v>6</v>
      </c>
      <c r="S130" s="194">
        <v>75</v>
      </c>
      <c r="T130" s="194">
        <v>1</v>
      </c>
      <c r="U130" s="194">
        <v>15</v>
      </c>
      <c r="V130" s="194">
        <v>1</v>
      </c>
      <c r="W130" s="194">
        <v>6</v>
      </c>
      <c r="X130" s="195" t="s">
        <v>401</v>
      </c>
      <c r="Y130" s="195" t="s">
        <v>402</v>
      </c>
      <c r="Z130" s="195" t="s">
        <v>1362</v>
      </c>
      <c r="AA130" s="195" t="s">
        <v>1363</v>
      </c>
      <c r="AC130" s="10"/>
      <c r="AD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/>
    </row>
    <row r="131" spans="1:54" x14ac:dyDescent="0.2">
      <c r="A131" s="194">
        <v>20193</v>
      </c>
      <c r="B131" s="195" t="s">
        <v>1368</v>
      </c>
      <c r="C131" s="195" t="s">
        <v>1369</v>
      </c>
      <c r="D131" s="195" t="s">
        <v>1370</v>
      </c>
      <c r="E131" s="195" t="s">
        <v>563</v>
      </c>
      <c r="F131" s="195" t="s">
        <v>564</v>
      </c>
      <c r="G131" s="195" t="s">
        <v>217</v>
      </c>
      <c r="H131" s="195" t="s">
        <v>290</v>
      </c>
      <c r="I131" s="195" t="s">
        <v>169</v>
      </c>
      <c r="J131" s="195" t="s">
        <v>291</v>
      </c>
      <c r="K131" s="195" t="s">
        <v>98</v>
      </c>
      <c r="L131" s="195" t="s">
        <v>110</v>
      </c>
      <c r="M131" s="195" t="s">
        <v>250</v>
      </c>
      <c r="N131" s="195" t="s">
        <v>1371</v>
      </c>
      <c r="O131" s="195" t="s">
        <v>272</v>
      </c>
      <c r="P131" s="195" t="s">
        <v>1048</v>
      </c>
      <c r="Q131" s="194">
        <v>1</v>
      </c>
      <c r="R131" s="194">
        <v>6</v>
      </c>
      <c r="S131" s="194">
        <v>20</v>
      </c>
      <c r="T131" s="194">
        <v>1</v>
      </c>
      <c r="U131" s="194">
        <v>20</v>
      </c>
      <c r="V131" s="194">
        <v>1</v>
      </c>
      <c r="W131" s="194">
        <v>6</v>
      </c>
      <c r="X131" s="195" t="s">
        <v>323</v>
      </c>
      <c r="Y131" s="195" t="s">
        <v>324</v>
      </c>
      <c r="Z131" s="195" t="s">
        <v>1098</v>
      </c>
      <c r="AA131" s="195" t="s">
        <v>1099</v>
      </c>
      <c r="AC131" s="10"/>
      <c r="AD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  <c r="BB131" s="10"/>
    </row>
    <row r="132" spans="1:54" x14ac:dyDescent="0.2">
      <c r="A132" s="194">
        <v>20194</v>
      </c>
      <c r="B132" s="195" t="s">
        <v>1372</v>
      </c>
      <c r="C132" s="195" t="s">
        <v>1373</v>
      </c>
      <c r="D132" s="195" t="s">
        <v>1374</v>
      </c>
      <c r="E132" s="195" t="s">
        <v>1372</v>
      </c>
      <c r="F132" s="195" t="s">
        <v>1372</v>
      </c>
      <c r="G132" s="195" t="s">
        <v>265</v>
      </c>
      <c r="H132" s="195" t="s">
        <v>472</v>
      </c>
      <c r="I132" s="195" t="s">
        <v>473</v>
      </c>
      <c r="J132" s="195" t="s">
        <v>474</v>
      </c>
      <c r="K132" s="195" t="s">
        <v>98</v>
      </c>
      <c r="L132" s="195" t="s">
        <v>99</v>
      </c>
      <c r="M132" s="195" t="s">
        <v>258</v>
      </c>
      <c r="N132" s="195" t="s">
        <v>1371</v>
      </c>
      <c r="O132" s="195" t="s">
        <v>1075</v>
      </c>
      <c r="P132" s="195" t="s">
        <v>1040</v>
      </c>
      <c r="Q132" s="194">
        <v>1</v>
      </c>
      <c r="R132" s="194">
        <v>6</v>
      </c>
      <c r="S132" s="194">
        <v>60</v>
      </c>
      <c r="T132" s="194">
        <v>1</v>
      </c>
      <c r="U132" s="194">
        <v>60</v>
      </c>
      <c r="V132" s="194">
        <v>1</v>
      </c>
      <c r="W132" s="194">
        <v>6</v>
      </c>
      <c r="X132" s="195" t="s">
        <v>435</v>
      </c>
      <c r="Y132" s="195" t="s">
        <v>436</v>
      </c>
      <c r="Z132" s="195" t="s">
        <v>1362</v>
      </c>
      <c r="AA132" s="195" t="s">
        <v>1363</v>
      </c>
      <c r="AC132" s="10"/>
      <c r="AD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  <c r="AW132" s="10"/>
      <c r="AX132" s="10"/>
      <c r="AY132" s="10"/>
      <c r="AZ132" s="10"/>
      <c r="BA132" s="10"/>
      <c r="BB132" s="10"/>
    </row>
    <row r="133" spans="1:54" x14ac:dyDescent="0.2">
      <c r="A133" s="194">
        <v>20195</v>
      </c>
      <c r="B133" s="195" t="s">
        <v>1375</v>
      </c>
      <c r="C133" s="195" t="s">
        <v>1375</v>
      </c>
      <c r="D133" s="195" t="s">
        <v>1376</v>
      </c>
      <c r="E133" s="195" t="s">
        <v>1375</v>
      </c>
      <c r="F133" s="195" t="s">
        <v>1375</v>
      </c>
      <c r="G133" s="195" t="s">
        <v>217</v>
      </c>
      <c r="H133" s="195" t="s">
        <v>426</v>
      </c>
      <c r="I133" s="195" t="s">
        <v>427</v>
      </c>
      <c r="J133" s="195" t="s">
        <v>428</v>
      </c>
      <c r="K133" s="195" t="s">
        <v>105</v>
      </c>
      <c r="L133" s="195" t="s">
        <v>99</v>
      </c>
      <c r="M133" s="195" t="s">
        <v>257</v>
      </c>
      <c r="N133" s="195" t="s">
        <v>1377</v>
      </c>
      <c r="O133" s="195" t="s">
        <v>278</v>
      </c>
      <c r="P133" s="195" t="s">
        <v>1040</v>
      </c>
      <c r="Q133" s="194">
        <v>2</v>
      </c>
      <c r="R133" s="194">
        <v>3</v>
      </c>
      <c r="S133" s="194">
        <v>10</v>
      </c>
      <c r="T133" s="194">
        <v>1</v>
      </c>
      <c r="U133" s="194">
        <v>5</v>
      </c>
      <c r="V133" s="194">
        <v>1</v>
      </c>
      <c r="W133" s="194">
        <v>3</v>
      </c>
      <c r="X133" s="195" t="s">
        <v>280</v>
      </c>
      <c r="Y133" s="195" t="s">
        <v>281</v>
      </c>
      <c r="Z133" s="195" t="s">
        <v>1105</v>
      </c>
      <c r="AA133" s="195" t="s">
        <v>1106</v>
      </c>
      <c r="AC133" s="10"/>
      <c r="AD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10"/>
    </row>
    <row r="134" spans="1:54" x14ac:dyDescent="0.2">
      <c r="A134" s="194">
        <v>20196</v>
      </c>
      <c r="B134" s="195" t="s">
        <v>1378</v>
      </c>
      <c r="C134" s="195" t="s">
        <v>1132</v>
      </c>
      <c r="D134" s="195" t="s">
        <v>1376</v>
      </c>
      <c r="E134" s="195" t="s">
        <v>1375</v>
      </c>
      <c r="F134" s="195" t="s">
        <v>1375</v>
      </c>
      <c r="G134" s="195" t="s">
        <v>217</v>
      </c>
      <c r="H134" s="195" t="s">
        <v>426</v>
      </c>
      <c r="I134" s="195" t="s">
        <v>427</v>
      </c>
      <c r="J134" s="195" t="s">
        <v>428</v>
      </c>
      <c r="K134" s="195" t="s">
        <v>105</v>
      </c>
      <c r="L134" s="195" t="s">
        <v>99</v>
      </c>
      <c r="M134" s="195" t="s">
        <v>257</v>
      </c>
      <c r="N134" s="195" t="s">
        <v>1377</v>
      </c>
      <c r="O134" s="195" t="s">
        <v>278</v>
      </c>
      <c r="P134" s="195" t="s">
        <v>1097</v>
      </c>
      <c r="Q134" s="194">
        <v>2</v>
      </c>
      <c r="R134" s="194">
        <v>3</v>
      </c>
      <c r="S134" s="194">
        <v>10</v>
      </c>
      <c r="T134" s="194">
        <v>1</v>
      </c>
      <c r="U134" s="194">
        <v>5</v>
      </c>
      <c r="V134" s="194">
        <v>1</v>
      </c>
      <c r="W134" s="194">
        <v>3</v>
      </c>
      <c r="X134" s="195" t="s">
        <v>287</v>
      </c>
      <c r="Y134" s="195" t="s">
        <v>288</v>
      </c>
      <c r="Z134" s="195" t="s">
        <v>1105</v>
      </c>
      <c r="AA134" s="195" t="s">
        <v>1106</v>
      </c>
      <c r="AC134" s="10"/>
      <c r="AD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  <c r="AV134" s="10"/>
      <c r="AW134" s="10"/>
      <c r="AX134" s="10"/>
      <c r="AY134" s="10"/>
      <c r="AZ134" s="10"/>
      <c r="BA134" s="10"/>
      <c r="BB134" s="10"/>
    </row>
    <row r="135" spans="1:54" x14ac:dyDescent="0.2">
      <c r="A135" s="194">
        <v>20197</v>
      </c>
      <c r="B135" s="195" t="s">
        <v>1379</v>
      </c>
      <c r="C135" s="195" t="s">
        <v>659</v>
      </c>
      <c r="D135" s="195" t="s">
        <v>1380</v>
      </c>
      <c r="E135" s="195" t="s">
        <v>660</v>
      </c>
      <c r="F135" s="195" t="s">
        <v>1381</v>
      </c>
      <c r="G135" s="195" t="s">
        <v>217</v>
      </c>
      <c r="H135" s="195" t="s">
        <v>654</v>
      </c>
      <c r="I135" s="195" t="s">
        <v>655</v>
      </c>
      <c r="J135" s="195" t="s">
        <v>656</v>
      </c>
      <c r="K135" s="195" t="s">
        <v>98</v>
      </c>
      <c r="L135" s="195" t="s">
        <v>99</v>
      </c>
      <c r="M135" s="195" t="s">
        <v>249</v>
      </c>
      <c r="N135" s="195" t="s">
        <v>1377</v>
      </c>
      <c r="O135" s="195" t="s">
        <v>272</v>
      </c>
      <c r="P135" s="195" t="s">
        <v>1215</v>
      </c>
      <c r="Q135" s="194">
        <v>1</v>
      </c>
      <c r="R135" s="194">
        <v>9</v>
      </c>
      <c r="S135" s="194">
        <v>15</v>
      </c>
      <c r="T135" s="194">
        <v>1</v>
      </c>
      <c r="U135" s="194">
        <v>15</v>
      </c>
      <c r="V135" s="194">
        <v>1</v>
      </c>
      <c r="W135" s="194">
        <v>9</v>
      </c>
      <c r="X135" s="195" t="s">
        <v>369</v>
      </c>
      <c r="Y135" s="195" t="s">
        <v>340</v>
      </c>
      <c r="Z135" s="195" t="s">
        <v>1098</v>
      </c>
      <c r="AA135" s="195" t="s">
        <v>1099</v>
      </c>
      <c r="AC135" s="10"/>
      <c r="AD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10"/>
    </row>
    <row r="136" spans="1:54" x14ac:dyDescent="0.2">
      <c r="A136" s="194">
        <v>20198</v>
      </c>
      <c r="B136" s="195" t="s">
        <v>1382</v>
      </c>
      <c r="C136" s="195" t="s">
        <v>1382</v>
      </c>
      <c r="D136" s="195" t="s">
        <v>1383</v>
      </c>
      <c r="E136" s="195" t="s">
        <v>1384</v>
      </c>
      <c r="F136" s="195" t="s">
        <v>1385</v>
      </c>
      <c r="G136" s="195" t="s">
        <v>217</v>
      </c>
      <c r="H136" s="195" t="s">
        <v>446</v>
      </c>
      <c r="I136" s="195" t="s">
        <v>447</v>
      </c>
      <c r="J136" s="195" t="s">
        <v>448</v>
      </c>
      <c r="K136" s="195" t="s">
        <v>98</v>
      </c>
      <c r="L136" s="195" t="s">
        <v>220</v>
      </c>
      <c r="M136" s="195" t="s">
        <v>264</v>
      </c>
      <c r="N136" s="195" t="s">
        <v>1377</v>
      </c>
      <c r="O136" s="195" t="s">
        <v>1075</v>
      </c>
      <c r="P136" s="195" t="s">
        <v>1040</v>
      </c>
      <c r="Q136" s="194">
        <v>1</v>
      </c>
      <c r="R136" s="194">
        <v>3</v>
      </c>
      <c r="S136" s="194">
        <v>40</v>
      </c>
      <c r="T136" s="194">
        <v>1</v>
      </c>
      <c r="U136" s="194">
        <v>40</v>
      </c>
      <c r="V136" s="194">
        <v>1</v>
      </c>
      <c r="W136" s="194">
        <v>3</v>
      </c>
      <c r="X136" s="195" t="s">
        <v>1386</v>
      </c>
      <c r="Y136" s="195" t="s">
        <v>1387</v>
      </c>
      <c r="Z136" s="195" t="s">
        <v>1105</v>
      </c>
      <c r="AA136" s="195" t="s">
        <v>1106</v>
      </c>
      <c r="AC136" s="10"/>
      <c r="AD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</row>
    <row r="137" spans="1:54" x14ac:dyDescent="0.2">
      <c r="A137" s="194">
        <v>20199</v>
      </c>
      <c r="B137" s="195" t="s">
        <v>1388</v>
      </c>
      <c r="C137" s="195" t="s">
        <v>1388</v>
      </c>
      <c r="D137" s="195" t="s">
        <v>1389</v>
      </c>
      <c r="E137" s="195" t="s">
        <v>1390</v>
      </c>
      <c r="F137" s="195" t="s">
        <v>1390</v>
      </c>
      <c r="G137" s="195" t="s">
        <v>265</v>
      </c>
      <c r="H137" s="195" t="s">
        <v>117</v>
      </c>
      <c r="I137" s="195" t="s">
        <v>1066</v>
      </c>
      <c r="J137" s="195" t="s">
        <v>1067</v>
      </c>
      <c r="K137" s="195" t="s">
        <v>98</v>
      </c>
      <c r="L137" s="195" t="s">
        <v>118</v>
      </c>
      <c r="M137" s="195" t="s">
        <v>219</v>
      </c>
      <c r="N137" s="195" t="s">
        <v>327</v>
      </c>
      <c r="O137" s="195" t="s">
        <v>272</v>
      </c>
      <c r="P137" s="195" t="s">
        <v>1048</v>
      </c>
      <c r="Q137" s="194">
        <v>3</v>
      </c>
      <c r="R137" s="194">
        <v>24</v>
      </c>
      <c r="S137" s="194">
        <v>90</v>
      </c>
      <c r="T137" s="194">
        <v>1</v>
      </c>
      <c r="U137" s="194">
        <v>30</v>
      </c>
      <c r="V137" s="194">
        <v>1</v>
      </c>
      <c r="W137" s="194">
        <v>24</v>
      </c>
      <c r="X137" s="195" t="s">
        <v>369</v>
      </c>
      <c r="Y137" s="195" t="s">
        <v>340</v>
      </c>
      <c r="Z137" s="195" t="s">
        <v>1316</v>
      </c>
      <c r="AA137" s="195" t="s">
        <v>1317</v>
      </c>
      <c r="AC137" s="10"/>
      <c r="AD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</row>
    <row r="138" spans="1:54" x14ac:dyDescent="0.2">
      <c r="A138" s="194">
        <v>20200</v>
      </c>
      <c r="B138" s="195" t="s">
        <v>1391</v>
      </c>
      <c r="C138" s="195" t="s">
        <v>1391</v>
      </c>
      <c r="D138" s="195" t="s">
        <v>1389</v>
      </c>
      <c r="E138" s="195" t="s">
        <v>1390</v>
      </c>
      <c r="F138" s="195" t="s">
        <v>1390</v>
      </c>
      <c r="G138" s="195" t="s">
        <v>265</v>
      </c>
      <c r="H138" s="195" t="s">
        <v>117</v>
      </c>
      <c r="I138" s="195" t="s">
        <v>1066</v>
      </c>
      <c r="J138" s="195" t="s">
        <v>1067</v>
      </c>
      <c r="K138" s="195" t="s">
        <v>98</v>
      </c>
      <c r="L138" s="195" t="s">
        <v>118</v>
      </c>
      <c r="M138" s="195" t="s">
        <v>219</v>
      </c>
      <c r="N138" s="195" t="s">
        <v>327</v>
      </c>
      <c r="O138" s="195" t="s">
        <v>272</v>
      </c>
      <c r="P138" s="195" t="s">
        <v>1048</v>
      </c>
      <c r="Q138" s="194">
        <v>3</v>
      </c>
      <c r="R138" s="194">
        <v>24</v>
      </c>
      <c r="S138" s="194">
        <v>90</v>
      </c>
      <c r="T138" s="194">
        <v>1</v>
      </c>
      <c r="U138" s="194">
        <v>30</v>
      </c>
      <c r="V138" s="194">
        <v>1</v>
      </c>
      <c r="W138" s="194">
        <v>24</v>
      </c>
      <c r="X138" s="195" t="s">
        <v>369</v>
      </c>
      <c r="Y138" s="195" t="s">
        <v>340</v>
      </c>
      <c r="Z138" s="195" t="s">
        <v>1316</v>
      </c>
      <c r="AA138" s="195" t="s">
        <v>1317</v>
      </c>
      <c r="AC138" s="10"/>
      <c r="AD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</row>
    <row r="139" spans="1:54" x14ac:dyDescent="0.2">
      <c r="A139" s="194">
        <v>20201</v>
      </c>
      <c r="B139" s="195" t="s">
        <v>1392</v>
      </c>
      <c r="C139" s="195" t="s">
        <v>1392</v>
      </c>
      <c r="D139" s="195" t="s">
        <v>1389</v>
      </c>
      <c r="E139" s="195" t="s">
        <v>1390</v>
      </c>
      <c r="F139" s="195" t="s">
        <v>1390</v>
      </c>
      <c r="G139" s="195" t="s">
        <v>265</v>
      </c>
      <c r="H139" s="195" t="s">
        <v>117</v>
      </c>
      <c r="I139" s="195" t="s">
        <v>1066</v>
      </c>
      <c r="J139" s="195" t="s">
        <v>1067</v>
      </c>
      <c r="K139" s="195" t="s">
        <v>98</v>
      </c>
      <c r="L139" s="195" t="s">
        <v>118</v>
      </c>
      <c r="M139" s="195" t="s">
        <v>219</v>
      </c>
      <c r="N139" s="195" t="s">
        <v>327</v>
      </c>
      <c r="O139" s="195" t="s">
        <v>272</v>
      </c>
      <c r="P139" s="195" t="s">
        <v>1048</v>
      </c>
      <c r="Q139" s="194">
        <v>3</v>
      </c>
      <c r="R139" s="194">
        <v>24</v>
      </c>
      <c r="S139" s="194">
        <v>90</v>
      </c>
      <c r="T139" s="194">
        <v>1</v>
      </c>
      <c r="U139" s="194">
        <v>30</v>
      </c>
      <c r="V139" s="194">
        <v>1</v>
      </c>
      <c r="W139" s="194">
        <v>24</v>
      </c>
      <c r="X139" s="195" t="s">
        <v>369</v>
      </c>
      <c r="Y139" s="195" t="s">
        <v>340</v>
      </c>
      <c r="Z139" s="195" t="s">
        <v>1316</v>
      </c>
      <c r="AA139" s="195" t="s">
        <v>1317</v>
      </c>
      <c r="AC139" s="10"/>
      <c r="AD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</row>
    <row r="140" spans="1:54" x14ac:dyDescent="0.2">
      <c r="A140" s="194">
        <v>20202</v>
      </c>
      <c r="B140" s="195" t="s">
        <v>1393</v>
      </c>
      <c r="C140" s="195" t="s">
        <v>1393</v>
      </c>
      <c r="D140" s="195" t="s">
        <v>1394</v>
      </c>
      <c r="E140" s="195" t="s">
        <v>1393</v>
      </c>
      <c r="F140" s="195" t="s">
        <v>1393</v>
      </c>
      <c r="G140" s="195" t="s">
        <v>265</v>
      </c>
      <c r="H140" s="195" t="s">
        <v>117</v>
      </c>
      <c r="I140" s="195" t="s">
        <v>1166</v>
      </c>
      <c r="J140" s="195" t="s">
        <v>1167</v>
      </c>
      <c r="K140" s="195" t="s">
        <v>98</v>
      </c>
      <c r="L140" s="195" t="s">
        <v>118</v>
      </c>
      <c r="M140" s="195" t="s">
        <v>167</v>
      </c>
      <c r="N140" s="195" t="s">
        <v>327</v>
      </c>
      <c r="O140" s="195" t="s">
        <v>272</v>
      </c>
      <c r="P140" s="195" t="s">
        <v>1048</v>
      </c>
      <c r="Q140" s="194">
        <v>1</v>
      </c>
      <c r="R140" s="194">
        <v>3</v>
      </c>
      <c r="S140" s="194">
        <v>90</v>
      </c>
      <c r="T140" s="194">
        <v>1</v>
      </c>
      <c r="U140" s="194">
        <v>90</v>
      </c>
      <c r="V140" s="194">
        <v>1</v>
      </c>
      <c r="W140" s="194">
        <v>3</v>
      </c>
      <c r="X140" s="195" t="s">
        <v>1395</v>
      </c>
      <c r="Y140" s="195" t="s">
        <v>1396</v>
      </c>
      <c r="Z140" s="195" t="s">
        <v>1069</v>
      </c>
      <c r="AA140" s="195" t="s">
        <v>1070</v>
      </c>
      <c r="AC140" s="10"/>
      <c r="AD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</row>
    <row r="141" spans="1:54" x14ac:dyDescent="0.2">
      <c r="A141" s="194">
        <v>20203</v>
      </c>
      <c r="B141" s="195" t="s">
        <v>1397</v>
      </c>
      <c r="C141" s="195" t="s">
        <v>1397</v>
      </c>
      <c r="D141" s="195" t="s">
        <v>1398</v>
      </c>
      <c r="E141" s="195" t="s">
        <v>1399</v>
      </c>
      <c r="F141" s="195" t="s">
        <v>1399</v>
      </c>
      <c r="G141" s="195" t="s">
        <v>265</v>
      </c>
      <c r="H141" s="195"/>
      <c r="I141" s="195" t="s">
        <v>1046</v>
      </c>
      <c r="J141" s="195" t="s">
        <v>1047</v>
      </c>
      <c r="K141" s="195" t="s">
        <v>98</v>
      </c>
      <c r="L141" s="195" t="s">
        <v>118</v>
      </c>
      <c r="M141" s="195" t="s">
        <v>262</v>
      </c>
      <c r="N141" s="195" t="s">
        <v>327</v>
      </c>
      <c r="O141" s="195" t="s">
        <v>272</v>
      </c>
      <c r="P141" s="195" t="s">
        <v>1048</v>
      </c>
      <c r="Q141" s="194">
        <v>5</v>
      </c>
      <c r="R141" s="194">
        <v>6</v>
      </c>
      <c r="S141" s="194">
        <v>2000</v>
      </c>
      <c r="T141" s="194">
        <v>20</v>
      </c>
      <c r="U141" s="194">
        <v>20</v>
      </c>
      <c r="V141" s="194">
        <v>1</v>
      </c>
      <c r="W141" s="194">
        <v>120</v>
      </c>
      <c r="X141" s="195" t="s">
        <v>361</v>
      </c>
      <c r="Y141" s="195" t="s">
        <v>362</v>
      </c>
      <c r="Z141" s="195" t="s">
        <v>1400</v>
      </c>
      <c r="AA141" s="195" t="s">
        <v>1401</v>
      </c>
      <c r="AC141" s="10"/>
      <c r="AD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</row>
    <row r="142" spans="1:54" x14ac:dyDescent="0.2">
      <c r="A142" s="194">
        <v>20204</v>
      </c>
      <c r="B142" s="195" t="s">
        <v>1402</v>
      </c>
      <c r="C142" s="195" t="s">
        <v>1402</v>
      </c>
      <c r="D142" s="195" t="s">
        <v>1398</v>
      </c>
      <c r="E142" s="195" t="s">
        <v>1399</v>
      </c>
      <c r="F142" s="195" t="s">
        <v>1399</v>
      </c>
      <c r="G142" s="195" t="s">
        <v>265</v>
      </c>
      <c r="H142" s="195"/>
      <c r="I142" s="195" t="s">
        <v>1046</v>
      </c>
      <c r="J142" s="195" t="s">
        <v>1047</v>
      </c>
      <c r="K142" s="195" t="s">
        <v>98</v>
      </c>
      <c r="L142" s="195" t="s">
        <v>118</v>
      </c>
      <c r="M142" s="195" t="s">
        <v>262</v>
      </c>
      <c r="N142" s="195" t="s">
        <v>327</v>
      </c>
      <c r="O142" s="195" t="s">
        <v>272</v>
      </c>
      <c r="P142" s="195" t="s">
        <v>1048</v>
      </c>
      <c r="Q142" s="194">
        <v>5</v>
      </c>
      <c r="R142" s="194">
        <v>6</v>
      </c>
      <c r="S142" s="194">
        <v>2000</v>
      </c>
      <c r="T142" s="194">
        <v>20</v>
      </c>
      <c r="U142" s="194">
        <v>20</v>
      </c>
      <c r="V142" s="194">
        <v>1</v>
      </c>
      <c r="W142" s="194">
        <v>120</v>
      </c>
      <c r="X142" s="195" t="s">
        <v>361</v>
      </c>
      <c r="Y142" s="195" t="s">
        <v>362</v>
      </c>
      <c r="Z142" s="195" t="s">
        <v>1400</v>
      </c>
      <c r="AA142" s="195" t="s">
        <v>1401</v>
      </c>
      <c r="AC142" s="10"/>
      <c r="AD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  <c r="BB142" s="10"/>
    </row>
    <row r="143" spans="1:54" x14ac:dyDescent="0.2">
      <c r="A143" s="194">
        <v>20205</v>
      </c>
      <c r="B143" s="195" t="s">
        <v>1403</v>
      </c>
      <c r="C143" s="195" t="s">
        <v>1403</v>
      </c>
      <c r="D143" s="195" t="s">
        <v>1398</v>
      </c>
      <c r="E143" s="195" t="s">
        <v>1399</v>
      </c>
      <c r="F143" s="195" t="s">
        <v>1399</v>
      </c>
      <c r="G143" s="195" t="s">
        <v>265</v>
      </c>
      <c r="H143" s="195"/>
      <c r="I143" s="195" t="s">
        <v>1046</v>
      </c>
      <c r="J143" s="195" t="s">
        <v>1047</v>
      </c>
      <c r="K143" s="195" t="s">
        <v>98</v>
      </c>
      <c r="L143" s="195" t="s">
        <v>118</v>
      </c>
      <c r="M143" s="195" t="s">
        <v>262</v>
      </c>
      <c r="N143" s="195" t="s">
        <v>327</v>
      </c>
      <c r="O143" s="195" t="s">
        <v>272</v>
      </c>
      <c r="P143" s="195" t="s">
        <v>1048</v>
      </c>
      <c r="Q143" s="194">
        <v>5</v>
      </c>
      <c r="R143" s="194">
        <v>6</v>
      </c>
      <c r="S143" s="194">
        <v>2000</v>
      </c>
      <c r="T143" s="194">
        <v>20</v>
      </c>
      <c r="U143" s="194">
        <v>20</v>
      </c>
      <c r="V143" s="194">
        <v>1</v>
      </c>
      <c r="W143" s="194">
        <v>120</v>
      </c>
      <c r="X143" s="195" t="s">
        <v>361</v>
      </c>
      <c r="Y143" s="195" t="s">
        <v>362</v>
      </c>
      <c r="Z143" s="195" t="s">
        <v>1400</v>
      </c>
      <c r="AA143" s="195" t="s">
        <v>1401</v>
      </c>
      <c r="AC143" s="10"/>
      <c r="AD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  <c r="AV143" s="10"/>
      <c r="AW143" s="10"/>
      <c r="AX143" s="10"/>
      <c r="AY143" s="10"/>
      <c r="AZ143" s="10"/>
      <c r="BA143" s="10"/>
      <c r="BB143" s="10"/>
    </row>
    <row r="144" spans="1:54" x14ac:dyDescent="0.2">
      <c r="A144" s="194">
        <v>20206</v>
      </c>
      <c r="B144" s="195" t="s">
        <v>1404</v>
      </c>
      <c r="C144" s="195" t="s">
        <v>1404</v>
      </c>
      <c r="D144" s="195" t="s">
        <v>1398</v>
      </c>
      <c r="E144" s="195" t="s">
        <v>1399</v>
      </c>
      <c r="F144" s="195" t="s">
        <v>1399</v>
      </c>
      <c r="G144" s="195" t="s">
        <v>265</v>
      </c>
      <c r="H144" s="195"/>
      <c r="I144" s="195" t="s">
        <v>1046</v>
      </c>
      <c r="J144" s="195" t="s">
        <v>1047</v>
      </c>
      <c r="K144" s="195" t="s">
        <v>98</v>
      </c>
      <c r="L144" s="195" t="s">
        <v>118</v>
      </c>
      <c r="M144" s="195" t="s">
        <v>262</v>
      </c>
      <c r="N144" s="195" t="s">
        <v>327</v>
      </c>
      <c r="O144" s="195" t="s">
        <v>272</v>
      </c>
      <c r="P144" s="195" t="s">
        <v>1048</v>
      </c>
      <c r="Q144" s="194">
        <v>5</v>
      </c>
      <c r="R144" s="194">
        <v>6</v>
      </c>
      <c r="S144" s="194">
        <v>2000</v>
      </c>
      <c r="T144" s="194">
        <v>20</v>
      </c>
      <c r="U144" s="194">
        <v>20</v>
      </c>
      <c r="V144" s="194">
        <v>1</v>
      </c>
      <c r="W144" s="194">
        <v>120</v>
      </c>
      <c r="X144" s="195" t="s">
        <v>361</v>
      </c>
      <c r="Y144" s="195" t="s">
        <v>362</v>
      </c>
      <c r="Z144" s="195" t="s">
        <v>1400</v>
      </c>
      <c r="AA144" s="195" t="s">
        <v>1401</v>
      </c>
      <c r="AC144" s="10"/>
      <c r="AD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</row>
    <row r="145" spans="1:54" x14ac:dyDescent="0.2">
      <c r="A145" s="194">
        <v>20207</v>
      </c>
      <c r="B145" s="195" t="s">
        <v>1405</v>
      </c>
      <c r="C145" s="195" t="s">
        <v>1405</v>
      </c>
      <c r="D145" s="195" t="s">
        <v>1398</v>
      </c>
      <c r="E145" s="195" t="s">
        <v>1399</v>
      </c>
      <c r="F145" s="195" t="s">
        <v>1399</v>
      </c>
      <c r="G145" s="195" t="s">
        <v>265</v>
      </c>
      <c r="H145" s="195"/>
      <c r="I145" s="195" t="s">
        <v>1046</v>
      </c>
      <c r="J145" s="195" t="s">
        <v>1047</v>
      </c>
      <c r="K145" s="195" t="s">
        <v>98</v>
      </c>
      <c r="L145" s="195" t="s">
        <v>118</v>
      </c>
      <c r="M145" s="195" t="s">
        <v>262</v>
      </c>
      <c r="N145" s="195" t="s">
        <v>327</v>
      </c>
      <c r="O145" s="195" t="s">
        <v>272</v>
      </c>
      <c r="P145" s="195" t="s">
        <v>1048</v>
      </c>
      <c r="Q145" s="194">
        <v>5</v>
      </c>
      <c r="R145" s="194">
        <v>6</v>
      </c>
      <c r="S145" s="194">
        <v>2000</v>
      </c>
      <c r="T145" s="194">
        <v>20</v>
      </c>
      <c r="U145" s="194">
        <v>20</v>
      </c>
      <c r="V145" s="194">
        <v>1</v>
      </c>
      <c r="W145" s="194">
        <v>120</v>
      </c>
      <c r="X145" s="195" t="s">
        <v>361</v>
      </c>
      <c r="Y145" s="195" t="s">
        <v>362</v>
      </c>
      <c r="Z145" s="195" t="s">
        <v>1400</v>
      </c>
      <c r="AA145" s="195" t="s">
        <v>1401</v>
      </c>
      <c r="AC145" s="10"/>
      <c r="AD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  <c r="BB145" s="10"/>
    </row>
    <row r="146" spans="1:54" x14ac:dyDescent="0.2">
      <c r="A146" s="194">
        <v>20208</v>
      </c>
      <c r="B146" s="195" t="s">
        <v>1406</v>
      </c>
      <c r="C146" s="195" t="s">
        <v>1406</v>
      </c>
      <c r="D146" s="195" t="s">
        <v>1407</v>
      </c>
      <c r="E146" s="195" t="s">
        <v>1406</v>
      </c>
      <c r="F146" s="195" t="s">
        <v>1406</v>
      </c>
      <c r="G146" s="195" t="s">
        <v>265</v>
      </c>
      <c r="H146" s="195" t="s">
        <v>117</v>
      </c>
      <c r="I146" s="195" t="s">
        <v>543</v>
      </c>
      <c r="J146" s="195" t="s">
        <v>544</v>
      </c>
      <c r="K146" s="195" t="s">
        <v>98</v>
      </c>
      <c r="L146" s="195" t="s">
        <v>118</v>
      </c>
      <c r="M146" s="195" t="s">
        <v>219</v>
      </c>
      <c r="N146" s="195" t="s">
        <v>327</v>
      </c>
      <c r="O146" s="195" t="s">
        <v>272</v>
      </c>
      <c r="P146" s="195" t="s">
        <v>1048</v>
      </c>
      <c r="Q146" s="194">
        <v>1</v>
      </c>
      <c r="R146" s="194">
        <v>7</v>
      </c>
      <c r="S146" s="194">
        <v>175</v>
      </c>
      <c r="T146" s="194">
        <v>5</v>
      </c>
      <c r="U146" s="194">
        <v>35</v>
      </c>
      <c r="V146" s="194">
        <v>1</v>
      </c>
      <c r="W146" s="194">
        <v>35</v>
      </c>
      <c r="X146" s="195" t="s">
        <v>377</v>
      </c>
      <c r="Y146" s="195" t="s">
        <v>378</v>
      </c>
      <c r="Z146" s="195" t="s">
        <v>1147</v>
      </c>
      <c r="AA146" s="195" t="s">
        <v>318</v>
      </c>
      <c r="AC146" s="10"/>
      <c r="AD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0"/>
      <c r="AU146" s="10"/>
      <c r="AV146" s="10"/>
      <c r="AW146" s="10"/>
      <c r="AX146" s="10"/>
      <c r="AY146" s="10"/>
      <c r="AZ146" s="10"/>
      <c r="BA146" s="10"/>
      <c r="BB146" s="10"/>
    </row>
    <row r="147" spans="1:54" x14ac:dyDescent="0.2">
      <c r="A147" s="194">
        <v>20209</v>
      </c>
      <c r="B147" s="195" t="s">
        <v>1408</v>
      </c>
      <c r="C147" s="195" t="s">
        <v>1409</v>
      </c>
      <c r="D147" s="195" t="s">
        <v>1410</v>
      </c>
      <c r="E147" s="195" t="s">
        <v>1411</v>
      </c>
      <c r="F147" s="195" t="s">
        <v>1412</v>
      </c>
      <c r="G147" s="195" t="s">
        <v>217</v>
      </c>
      <c r="H147" s="195" t="s">
        <v>290</v>
      </c>
      <c r="I147" s="195" t="s">
        <v>169</v>
      </c>
      <c r="J147" s="195" t="s">
        <v>291</v>
      </c>
      <c r="K147" s="195" t="s">
        <v>98</v>
      </c>
      <c r="L147" s="195" t="s">
        <v>99</v>
      </c>
      <c r="M147" s="195" t="s">
        <v>246</v>
      </c>
      <c r="N147" s="195" t="s">
        <v>327</v>
      </c>
      <c r="O147" s="195" t="s">
        <v>272</v>
      </c>
      <c r="P147" s="195" t="s">
        <v>1040</v>
      </c>
      <c r="Q147" s="194">
        <v>1</v>
      </c>
      <c r="R147" s="194">
        <v>6</v>
      </c>
      <c r="S147" s="194">
        <v>80</v>
      </c>
      <c r="T147" s="194">
        <v>1</v>
      </c>
      <c r="U147" s="194">
        <v>80</v>
      </c>
      <c r="V147" s="194">
        <v>1</v>
      </c>
      <c r="W147" s="194">
        <v>6</v>
      </c>
      <c r="X147" s="195" t="s">
        <v>401</v>
      </c>
      <c r="Y147" s="195" t="s">
        <v>402</v>
      </c>
      <c r="Z147" s="195" t="s">
        <v>1362</v>
      </c>
      <c r="AA147" s="195" t="s">
        <v>1363</v>
      </c>
      <c r="AC147" s="10"/>
      <c r="AD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  <c r="AU147" s="10"/>
      <c r="AV147" s="10"/>
      <c r="AW147" s="10"/>
      <c r="AX147" s="10"/>
      <c r="AY147" s="10"/>
      <c r="AZ147" s="10"/>
      <c r="BA147" s="10"/>
      <c r="BB147" s="10"/>
    </row>
    <row r="148" spans="1:54" x14ac:dyDescent="0.2">
      <c r="A148" s="194">
        <v>20210</v>
      </c>
      <c r="B148" s="195" t="s">
        <v>1413</v>
      </c>
      <c r="C148" s="195" t="s">
        <v>1413</v>
      </c>
      <c r="D148" s="195" t="s">
        <v>1414</v>
      </c>
      <c r="E148" s="195" t="s">
        <v>1415</v>
      </c>
      <c r="F148" s="195" t="s">
        <v>1415</v>
      </c>
      <c r="G148" s="195" t="s">
        <v>217</v>
      </c>
      <c r="H148" s="195" t="s">
        <v>290</v>
      </c>
      <c r="I148" s="195" t="s">
        <v>169</v>
      </c>
      <c r="J148" s="195" t="s">
        <v>291</v>
      </c>
      <c r="K148" s="195" t="s">
        <v>98</v>
      </c>
      <c r="L148" s="195" t="s">
        <v>99</v>
      </c>
      <c r="M148" s="195" t="s">
        <v>252</v>
      </c>
      <c r="N148" s="195" t="s">
        <v>327</v>
      </c>
      <c r="O148" s="195" t="s">
        <v>272</v>
      </c>
      <c r="P148" s="195" t="s">
        <v>1048</v>
      </c>
      <c r="Q148" s="194">
        <v>2</v>
      </c>
      <c r="R148" s="194">
        <v>6</v>
      </c>
      <c r="S148" s="194">
        <v>30</v>
      </c>
      <c r="T148" s="194">
        <v>1</v>
      </c>
      <c r="U148" s="194">
        <v>15</v>
      </c>
      <c r="V148" s="194">
        <v>1</v>
      </c>
      <c r="W148" s="194">
        <v>6</v>
      </c>
      <c r="X148" s="195" t="s">
        <v>369</v>
      </c>
      <c r="Y148" s="195" t="s">
        <v>340</v>
      </c>
      <c r="Z148" s="195" t="s">
        <v>1069</v>
      </c>
      <c r="AA148" s="195" t="s">
        <v>1070</v>
      </c>
      <c r="AC148" s="10"/>
      <c r="AD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  <c r="BA148" s="10"/>
      <c r="BB148" s="10"/>
    </row>
    <row r="149" spans="1:54" x14ac:dyDescent="0.2">
      <c r="A149" s="194">
        <v>20211</v>
      </c>
      <c r="B149" s="195" t="s">
        <v>1416</v>
      </c>
      <c r="C149" s="195" t="s">
        <v>1416</v>
      </c>
      <c r="D149" s="195" t="s">
        <v>1414</v>
      </c>
      <c r="E149" s="195" t="s">
        <v>1415</v>
      </c>
      <c r="F149" s="195" t="s">
        <v>1415</v>
      </c>
      <c r="G149" s="195" t="s">
        <v>217</v>
      </c>
      <c r="H149" s="195" t="s">
        <v>290</v>
      </c>
      <c r="I149" s="195" t="s">
        <v>169</v>
      </c>
      <c r="J149" s="195" t="s">
        <v>291</v>
      </c>
      <c r="K149" s="195" t="s">
        <v>98</v>
      </c>
      <c r="L149" s="195" t="s">
        <v>166</v>
      </c>
      <c r="M149" s="195" t="s">
        <v>252</v>
      </c>
      <c r="N149" s="195" t="s">
        <v>327</v>
      </c>
      <c r="O149" s="195" t="s">
        <v>272</v>
      </c>
      <c r="P149" s="195" t="s">
        <v>1048</v>
      </c>
      <c r="Q149" s="194">
        <v>2</v>
      </c>
      <c r="R149" s="194">
        <v>6</v>
      </c>
      <c r="S149" s="194">
        <v>30</v>
      </c>
      <c r="T149" s="194">
        <v>1</v>
      </c>
      <c r="U149" s="194">
        <v>15</v>
      </c>
      <c r="V149" s="194">
        <v>1</v>
      </c>
      <c r="W149" s="194">
        <v>6</v>
      </c>
      <c r="X149" s="195" t="s">
        <v>369</v>
      </c>
      <c r="Y149" s="195" t="s">
        <v>340</v>
      </c>
      <c r="Z149" s="195" t="s">
        <v>1069</v>
      </c>
      <c r="AA149" s="195" t="s">
        <v>1070</v>
      </c>
      <c r="AC149" s="10"/>
      <c r="AD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  <c r="BB149" s="10"/>
    </row>
    <row r="150" spans="1:54" x14ac:dyDescent="0.2">
      <c r="A150" s="194">
        <v>20212</v>
      </c>
      <c r="B150" s="195" t="s">
        <v>1417</v>
      </c>
      <c r="C150" s="195" t="s">
        <v>1417</v>
      </c>
      <c r="D150" s="195" t="s">
        <v>1418</v>
      </c>
      <c r="E150" s="195" t="s">
        <v>1417</v>
      </c>
      <c r="F150" s="195" t="s">
        <v>1417</v>
      </c>
      <c r="G150" s="195" t="s">
        <v>217</v>
      </c>
      <c r="H150" s="195" t="s">
        <v>566</v>
      </c>
      <c r="I150" s="195" t="s">
        <v>567</v>
      </c>
      <c r="J150" s="195" t="s">
        <v>568</v>
      </c>
      <c r="K150" s="195" t="s">
        <v>98</v>
      </c>
      <c r="L150" s="195" t="s">
        <v>99</v>
      </c>
      <c r="M150" s="195" t="s">
        <v>187</v>
      </c>
      <c r="N150" s="195" t="s">
        <v>327</v>
      </c>
      <c r="O150" s="195" t="s">
        <v>272</v>
      </c>
      <c r="P150" s="195" t="s">
        <v>1048</v>
      </c>
      <c r="Q150" s="194">
        <v>1</v>
      </c>
      <c r="R150" s="194">
        <v>24</v>
      </c>
      <c r="S150" s="194">
        <v>50</v>
      </c>
      <c r="T150" s="194">
        <v>1</v>
      </c>
      <c r="U150" s="194">
        <v>50</v>
      </c>
      <c r="V150" s="194">
        <v>1</v>
      </c>
      <c r="W150" s="194">
        <v>24</v>
      </c>
      <c r="X150" s="195" t="s">
        <v>369</v>
      </c>
      <c r="Y150" s="195" t="s">
        <v>340</v>
      </c>
      <c r="Z150" s="195" t="s">
        <v>1098</v>
      </c>
      <c r="AA150" s="195" t="s">
        <v>1099</v>
      </c>
      <c r="AC150" s="10"/>
      <c r="AD150" s="10"/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  <c r="AR150" s="10"/>
      <c r="AS150" s="10"/>
      <c r="AT150" s="10"/>
      <c r="AU150" s="10"/>
      <c r="AV150" s="10"/>
      <c r="AW150" s="10"/>
      <c r="AX150" s="10"/>
      <c r="AY150" s="10"/>
      <c r="AZ150" s="10"/>
      <c r="BA150" s="10"/>
      <c r="BB150" s="10"/>
    </row>
    <row r="151" spans="1:54" x14ac:dyDescent="0.2">
      <c r="A151" s="194">
        <v>20213</v>
      </c>
      <c r="B151" s="195" t="s">
        <v>1419</v>
      </c>
      <c r="C151" s="195" t="s">
        <v>1419</v>
      </c>
      <c r="D151" s="195" t="s">
        <v>1420</v>
      </c>
      <c r="E151" s="195" t="s">
        <v>1419</v>
      </c>
      <c r="F151" s="195" t="s">
        <v>1419</v>
      </c>
      <c r="G151" s="195" t="s">
        <v>217</v>
      </c>
      <c r="H151" s="195" t="s">
        <v>566</v>
      </c>
      <c r="I151" s="195" t="s">
        <v>567</v>
      </c>
      <c r="J151" s="195" t="s">
        <v>568</v>
      </c>
      <c r="K151" s="195" t="s">
        <v>98</v>
      </c>
      <c r="L151" s="195" t="s">
        <v>99</v>
      </c>
      <c r="M151" s="195" t="s">
        <v>187</v>
      </c>
      <c r="N151" s="195" t="s">
        <v>327</v>
      </c>
      <c r="O151" s="195" t="s">
        <v>272</v>
      </c>
      <c r="P151" s="195" t="s">
        <v>1048</v>
      </c>
      <c r="Q151" s="194">
        <v>1</v>
      </c>
      <c r="R151" s="194">
        <v>24</v>
      </c>
      <c r="S151" s="194">
        <v>55</v>
      </c>
      <c r="T151" s="194">
        <v>1</v>
      </c>
      <c r="U151" s="194">
        <v>55</v>
      </c>
      <c r="V151" s="194">
        <v>1</v>
      </c>
      <c r="W151" s="194">
        <v>24</v>
      </c>
      <c r="X151" s="195" t="s">
        <v>369</v>
      </c>
      <c r="Y151" s="195" t="s">
        <v>340</v>
      </c>
      <c r="Z151" s="195" t="s">
        <v>1098</v>
      </c>
      <c r="AA151" s="195" t="s">
        <v>1099</v>
      </c>
      <c r="AC151" s="10"/>
      <c r="AD151" s="10"/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  <c r="AR151" s="10"/>
      <c r="AS151" s="10"/>
      <c r="AT151" s="10"/>
      <c r="AU151" s="10"/>
      <c r="AV151" s="10"/>
      <c r="AW151" s="10"/>
      <c r="AX151" s="10"/>
      <c r="AY151" s="10"/>
      <c r="AZ151" s="10"/>
      <c r="BA151" s="10"/>
      <c r="BB151" s="10"/>
    </row>
    <row r="152" spans="1:54" x14ac:dyDescent="0.2">
      <c r="A152" s="194">
        <v>20214</v>
      </c>
      <c r="B152" s="195" t="s">
        <v>565</v>
      </c>
      <c r="C152" s="195" t="s">
        <v>565</v>
      </c>
      <c r="D152" s="195" t="s">
        <v>1421</v>
      </c>
      <c r="E152" s="195" t="s">
        <v>565</v>
      </c>
      <c r="F152" s="195" t="s">
        <v>565</v>
      </c>
      <c r="G152" s="195" t="s">
        <v>217</v>
      </c>
      <c r="H152" s="195" t="s">
        <v>566</v>
      </c>
      <c r="I152" s="195" t="s">
        <v>567</v>
      </c>
      <c r="J152" s="195" t="s">
        <v>568</v>
      </c>
      <c r="K152" s="195" t="s">
        <v>98</v>
      </c>
      <c r="L152" s="195" t="s">
        <v>99</v>
      </c>
      <c r="M152" s="195" t="s">
        <v>187</v>
      </c>
      <c r="N152" s="195" t="s">
        <v>327</v>
      </c>
      <c r="O152" s="195" t="s">
        <v>272</v>
      </c>
      <c r="P152" s="195" t="s">
        <v>1048</v>
      </c>
      <c r="Q152" s="194">
        <v>1</v>
      </c>
      <c r="R152" s="194">
        <v>24</v>
      </c>
      <c r="S152" s="194">
        <v>55</v>
      </c>
      <c r="T152" s="194">
        <v>1</v>
      </c>
      <c r="U152" s="194">
        <v>55</v>
      </c>
      <c r="V152" s="194">
        <v>1</v>
      </c>
      <c r="W152" s="194">
        <v>24</v>
      </c>
      <c r="X152" s="195" t="s">
        <v>369</v>
      </c>
      <c r="Y152" s="195" t="s">
        <v>340</v>
      </c>
      <c r="Z152" s="195" t="s">
        <v>1098</v>
      </c>
      <c r="AA152" s="195" t="s">
        <v>1099</v>
      </c>
      <c r="AC152" s="10"/>
      <c r="AD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  <c r="AS152" s="10"/>
      <c r="AT152" s="10"/>
      <c r="AU152" s="10"/>
      <c r="AV152" s="10"/>
      <c r="AW152" s="10"/>
      <c r="AX152" s="10"/>
      <c r="AY152" s="10"/>
      <c r="AZ152" s="10"/>
      <c r="BA152" s="10"/>
      <c r="BB152" s="10"/>
    </row>
    <row r="153" spans="1:54" x14ac:dyDescent="0.2">
      <c r="A153" s="194">
        <v>20215</v>
      </c>
      <c r="B153" s="195" t="s">
        <v>1422</v>
      </c>
      <c r="C153" s="195" t="s">
        <v>1422</v>
      </c>
      <c r="D153" s="195" t="s">
        <v>1423</v>
      </c>
      <c r="E153" s="195" t="s">
        <v>1424</v>
      </c>
      <c r="F153" s="195" t="s">
        <v>1424</v>
      </c>
      <c r="G153" s="195" t="s">
        <v>265</v>
      </c>
      <c r="H153" s="195" t="s">
        <v>117</v>
      </c>
      <c r="I153" s="195" t="s">
        <v>571</v>
      </c>
      <c r="J153" s="195" t="s">
        <v>572</v>
      </c>
      <c r="K153" s="195" t="s">
        <v>98</v>
      </c>
      <c r="L153" s="195" t="s">
        <v>118</v>
      </c>
      <c r="M153" s="195" t="s">
        <v>357</v>
      </c>
      <c r="N153" s="195" t="s">
        <v>1425</v>
      </c>
      <c r="O153" s="195" t="s">
        <v>272</v>
      </c>
      <c r="P153" s="195" t="s">
        <v>1040</v>
      </c>
      <c r="Q153" s="194">
        <v>3</v>
      </c>
      <c r="R153" s="194">
        <v>7</v>
      </c>
      <c r="S153" s="194">
        <v>165</v>
      </c>
      <c r="T153" s="194">
        <v>1</v>
      </c>
      <c r="U153" s="194">
        <v>12</v>
      </c>
      <c r="V153" s="194">
        <v>1</v>
      </c>
      <c r="W153" s="194">
        <v>7</v>
      </c>
      <c r="X153" s="195" t="s">
        <v>377</v>
      </c>
      <c r="Y153" s="195" t="s">
        <v>378</v>
      </c>
      <c r="Z153" s="195" t="s">
        <v>1098</v>
      </c>
      <c r="AA153" s="195" t="s">
        <v>1099</v>
      </c>
      <c r="AC153" s="10"/>
      <c r="AD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  <c r="AR153" s="10"/>
      <c r="AS153" s="10"/>
      <c r="AT153" s="10"/>
      <c r="AU153" s="10"/>
      <c r="AV153" s="10"/>
      <c r="AW153" s="10"/>
      <c r="AX153" s="10"/>
      <c r="AY153" s="10"/>
      <c r="AZ153" s="10"/>
      <c r="BA153" s="10"/>
      <c r="BB153" s="10"/>
    </row>
    <row r="154" spans="1:54" x14ac:dyDescent="0.2">
      <c r="A154" s="194">
        <v>20216</v>
      </c>
      <c r="B154" s="195" t="s">
        <v>1426</v>
      </c>
      <c r="C154" s="195" t="s">
        <v>1427</v>
      </c>
      <c r="D154" s="195" t="s">
        <v>1423</v>
      </c>
      <c r="E154" s="195" t="s">
        <v>1424</v>
      </c>
      <c r="F154" s="195" t="s">
        <v>1424</v>
      </c>
      <c r="G154" s="195" t="s">
        <v>265</v>
      </c>
      <c r="H154" s="195" t="s">
        <v>117</v>
      </c>
      <c r="I154" s="195" t="s">
        <v>571</v>
      </c>
      <c r="J154" s="195" t="s">
        <v>572</v>
      </c>
      <c r="K154" s="195" t="s">
        <v>98</v>
      </c>
      <c r="L154" s="195" t="s">
        <v>118</v>
      </c>
      <c r="M154" s="195" t="s">
        <v>187</v>
      </c>
      <c r="N154" s="195" t="s">
        <v>1425</v>
      </c>
      <c r="O154" s="195" t="s">
        <v>272</v>
      </c>
      <c r="P154" s="195" t="s">
        <v>1040</v>
      </c>
      <c r="Q154" s="194">
        <v>3</v>
      </c>
      <c r="R154" s="194">
        <v>24</v>
      </c>
      <c r="S154" s="194">
        <v>165</v>
      </c>
      <c r="T154" s="194">
        <v>1</v>
      </c>
      <c r="U154" s="194">
        <v>3</v>
      </c>
      <c r="V154" s="194">
        <v>1</v>
      </c>
      <c r="W154" s="194">
        <v>24</v>
      </c>
      <c r="X154" s="195" t="s">
        <v>1124</v>
      </c>
      <c r="Y154" s="195" t="s">
        <v>1125</v>
      </c>
      <c r="Z154" s="195" t="s">
        <v>1098</v>
      </c>
      <c r="AA154" s="195" t="s">
        <v>1099</v>
      </c>
      <c r="AC154" s="10"/>
      <c r="AD154" s="10"/>
      <c r="AG154" s="10"/>
      <c r="AH154" s="10"/>
      <c r="AI154" s="10"/>
      <c r="AJ154" s="10"/>
      <c r="AK154" s="10"/>
      <c r="AL154" s="10"/>
      <c r="AM154" s="10"/>
      <c r="AN154" s="10"/>
      <c r="AO154" s="10"/>
      <c r="AP154" s="10"/>
      <c r="AQ154" s="10"/>
      <c r="AR154" s="10"/>
      <c r="AS154" s="10"/>
      <c r="AT154" s="10"/>
      <c r="AU154" s="10"/>
      <c r="AV154" s="10"/>
      <c r="AW154" s="10"/>
      <c r="AX154" s="10"/>
      <c r="AY154" s="10"/>
      <c r="AZ154" s="10"/>
      <c r="BA154" s="10"/>
      <c r="BB154" s="10"/>
    </row>
    <row r="155" spans="1:54" x14ac:dyDescent="0.2">
      <c r="A155" s="194">
        <v>20217</v>
      </c>
      <c r="B155" s="195" t="s">
        <v>1428</v>
      </c>
      <c r="C155" s="195" t="s">
        <v>1428</v>
      </c>
      <c r="D155" s="195" t="s">
        <v>1423</v>
      </c>
      <c r="E155" s="195" t="s">
        <v>1424</v>
      </c>
      <c r="F155" s="195" t="s">
        <v>1424</v>
      </c>
      <c r="G155" s="195" t="s">
        <v>265</v>
      </c>
      <c r="H155" s="195" t="s">
        <v>117</v>
      </c>
      <c r="I155" s="195" t="s">
        <v>571</v>
      </c>
      <c r="J155" s="195" t="s">
        <v>572</v>
      </c>
      <c r="K155" s="195" t="s">
        <v>98</v>
      </c>
      <c r="L155" s="195" t="s">
        <v>118</v>
      </c>
      <c r="M155" s="195" t="s">
        <v>187</v>
      </c>
      <c r="N155" s="195" t="s">
        <v>1425</v>
      </c>
      <c r="O155" s="195" t="s">
        <v>272</v>
      </c>
      <c r="P155" s="195" t="s">
        <v>1040</v>
      </c>
      <c r="Q155" s="194">
        <v>3</v>
      </c>
      <c r="R155" s="194">
        <v>3</v>
      </c>
      <c r="S155" s="194">
        <v>165</v>
      </c>
      <c r="T155" s="194">
        <v>3</v>
      </c>
      <c r="U155" s="194">
        <v>50</v>
      </c>
      <c r="V155" s="194">
        <v>1</v>
      </c>
      <c r="W155" s="194">
        <v>9</v>
      </c>
      <c r="X155" s="195" t="s">
        <v>1124</v>
      </c>
      <c r="Y155" s="195" t="s">
        <v>1125</v>
      </c>
      <c r="Z155" s="195" t="s">
        <v>1098</v>
      </c>
      <c r="AA155" s="195" t="s">
        <v>1099</v>
      </c>
      <c r="AC155" s="10"/>
      <c r="AD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0"/>
      <c r="AY155" s="10"/>
      <c r="AZ155" s="10"/>
      <c r="BA155" s="10"/>
      <c r="BB155" s="10"/>
    </row>
    <row r="156" spans="1:54" x14ac:dyDescent="0.2">
      <c r="A156" s="194">
        <v>20218</v>
      </c>
      <c r="B156" s="195" t="s">
        <v>1429</v>
      </c>
      <c r="C156" s="195" t="s">
        <v>1429</v>
      </c>
      <c r="D156" s="195" t="s">
        <v>1430</v>
      </c>
      <c r="E156" s="195" t="s">
        <v>1431</v>
      </c>
      <c r="F156" s="195" t="s">
        <v>1431</v>
      </c>
      <c r="G156" s="195" t="s">
        <v>265</v>
      </c>
      <c r="H156" s="195" t="s">
        <v>117</v>
      </c>
      <c r="I156" s="195" t="s">
        <v>1166</v>
      </c>
      <c r="J156" s="195" t="s">
        <v>1167</v>
      </c>
      <c r="K156" s="195" t="s">
        <v>98</v>
      </c>
      <c r="L156" s="195" t="s">
        <v>99</v>
      </c>
      <c r="M156" s="195" t="s">
        <v>187</v>
      </c>
      <c r="N156" s="195" t="s">
        <v>1425</v>
      </c>
      <c r="O156" s="195" t="s">
        <v>272</v>
      </c>
      <c r="P156" s="195" t="s">
        <v>1048</v>
      </c>
      <c r="Q156" s="194">
        <v>3</v>
      </c>
      <c r="R156" s="194">
        <v>4</v>
      </c>
      <c r="S156" s="194">
        <v>90</v>
      </c>
      <c r="T156" s="194">
        <v>1</v>
      </c>
      <c r="U156" s="194">
        <v>30</v>
      </c>
      <c r="V156" s="194">
        <v>1</v>
      </c>
      <c r="W156" s="194">
        <v>4</v>
      </c>
      <c r="X156" s="195" t="s">
        <v>377</v>
      </c>
      <c r="Y156" s="195" t="s">
        <v>378</v>
      </c>
      <c r="Z156" s="195" t="s">
        <v>1316</v>
      </c>
      <c r="AA156" s="195" t="s">
        <v>1317</v>
      </c>
      <c r="AC156" s="10"/>
      <c r="AD156" s="10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/>
      <c r="AQ156" s="10"/>
      <c r="AR156" s="10"/>
      <c r="AS156" s="10"/>
      <c r="AT156" s="10"/>
      <c r="AU156" s="10"/>
      <c r="AV156" s="10"/>
      <c r="AW156" s="10"/>
      <c r="AX156" s="10"/>
      <c r="AY156" s="10"/>
      <c r="AZ156" s="10"/>
      <c r="BA156" s="10"/>
      <c r="BB156" s="10"/>
    </row>
    <row r="157" spans="1:54" x14ac:dyDescent="0.2">
      <c r="A157" s="194">
        <v>20219</v>
      </c>
      <c r="B157" s="195" t="s">
        <v>1432</v>
      </c>
      <c r="C157" s="195" t="s">
        <v>1432</v>
      </c>
      <c r="D157" s="195" t="s">
        <v>1430</v>
      </c>
      <c r="E157" s="195" t="s">
        <v>1431</v>
      </c>
      <c r="F157" s="195" t="s">
        <v>1431</v>
      </c>
      <c r="G157" s="195" t="s">
        <v>265</v>
      </c>
      <c r="H157" s="195" t="s">
        <v>117</v>
      </c>
      <c r="I157" s="195" t="s">
        <v>1166</v>
      </c>
      <c r="J157" s="195" t="s">
        <v>1167</v>
      </c>
      <c r="K157" s="195" t="s">
        <v>98</v>
      </c>
      <c r="L157" s="195" t="s">
        <v>99</v>
      </c>
      <c r="M157" s="195" t="s">
        <v>187</v>
      </c>
      <c r="N157" s="195" t="s">
        <v>1425</v>
      </c>
      <c r="O157" s="195" t="s">
        <v>272</v>
      </c>
      <c r="P157" s="195" t="s">
        <v>1048</v>
      </c>
      <c r="Q157" s="194">
        <v>3</v>
      </c>
      <c r="R157" s="194">
        <v>4</v>
      </c>
      <c r="S157" s="194">
        <v>90</v>
      </c>
      <c r="T157" s="194">
        <v>1</v>
      </c>
      <c r="U157" s="194">
        <v>30</v>
      </c>
      <c r="V157" s="194">
        <v>1</v>
      </c>
      <c r="W157" s="194">
        <v>4</v>
      </c>
      <c r="X157" s="195" t="s">
        <v>377</v>
      </c>
      <c r="Y157" s="195" t="s">
        <v>378</v>
      </c>
      <c r="Z157" s="195" t="s">
        <v>1316</v>
      </c>
      <c r="AA157" s="195" t="s">
        <v>1317</v>
      </c>
      <c r="AC157" s="10"/>
      <c r="AD157" s="10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  <c r="AR157" s="10"/>
      <c r="AS157" s="10"/>
      <c r="AT157" s="10"/>
      <c r="AU157" s="10"/>
      <c r="AV157" s="10"/>
      <c r="AW157" s="10"/>
      <c r="AX157" s="10"/>
      <c r="AY157" s="10"/>
      <c r="AZ157" s="10"/>
      <c r="BA157" s="10"/>
      <c r="BB157" s="10"/>
    </row>
    <row r="158" spans="1:54" x14ac:dyDescent="0.2">
      <c r="A158" s="194">
        <v>20220</v>
      </c>
      <c r="B158" s="195" t="s">
        <v>1433</v>
      </c>
      <c r="C158" s="195" t="s">
        <v>1433</v>
      </c>
      <c r="D158" s="195" t="s">
        <v>1430</v>
      </c>
      <c r="E158" s="195" t="s">
        <v>1431</v>
      </c>
      <c r="F158" s="195" t="s">
        <v>1431</v>
      </c>
      <c r="G158" s="195" t="s">
        <v>265</v>
      </c>
      <c r="H158" s="195" t="s">
        <v>117</v>
      </c>
      <c r="I158" s="195" t="s">
        <v>1166</v>
      </c>
      <c r="J158" s="195" t="s">
        <v>1167</v>
      </c>
      <c r="K158" s="195" t="s">
        <v>98</v>
      </c>
      <c r="L158" s="195" t="s">
        <v>99</v>
      </c>
      <c r="M158" s="195" t="s">
        <v>187</v>
      </c>
      <c r="N158" s="195" t="s">
        <v>1425</v>
      </c>
      <c r="O158" s="195" t="s">
        <v>272</v>
      </c>
      <c r="P158" s="195" t="s">
        <v>1048</v>
      </c>
      <c r="Q158" s="194">
        <v>3</v>
      </c>
      <c r="R158" s="194">
        <v>4</v>
      </c>
      <c r="S158" s="194">
        <v>90</v>
      </c>
      <c r="T158" s="194">
        <v>1</v>
      </c>
      <c r="U158" s="194">
        <v>30</v>
      </c>
      <c r="V158" s="194">
        <v>1</v>
      </c>
      <c r="W158" s="194">
        <v>4</v>
      </c>
      <c r="X158" s="195" t="s">
        <v>377</v>
      </c>
      <c r="Y158" s="195" t="s">
        <v>378</v>
      </c>
      <c r="Z158" s="195" t="s">
        <v>1316</v>
      </c>
      <c r="AA158" s="195" t="s">
        <v>1317</v>
      </c>
      <c r="AC158" s="10"/>
      <c r="AD158" s="10"/>
      <c r="AG158" s="10"/>
      <c r="AH158" s="10"/>
      <c r="AI158" s="10"/>
      <c r="AJ158" s="10"/>
      <c r="AK158" s="10"/>
      <c r="AL158" s="10"/>
      <c r="AM158" s="10"/>
      <c r="AN158" s="10"/>
      <c r="AO158" s="10"/>
      <c r="AP158" s="10"/>
      <c r="AQ158" s="10"/>
      <c r="AR158" s="10"/>
      <c r="AS158" s="10"/>
      <c r="AT158" s="10"/>
      <c r="AU158" s="10"/>
      <c r="AV158" s="10"/>
      <c r="AW158" s="10"/>
      <c r="AX158" s="10"/>
      <c r="AY158" s="10"/>
      <c r="AZ158" s="10"/>
      <c r="BA158" s="10"/>
      <c r="BB158" s="10"/>
    </row>
    <row r="159" spans="1:54" x14ac:dyDescent="0.2">
      <c r="A159" s="194">
        <v>20221</v>
      </c>
      <c r="B159" s="195" t="s">
        <v>1434</v>
      </c>
      <c r="C159" s="195" t="s">
        <v>1434</v>
      </c>
      <c r="D159" s="195" t="s">
        <v>1435</v>
      </c>
      <c r="E159" s="195" t="s">
        <v>1436</v>
      </c>
      <c r="F159" s="195" t="s">
        <v>1436</v>
      </c>
      <c r="G159" s="195" t="s">
        <v>265</v>
      </c>
      <c r="H159" s="195" t="s">
        <v>117</v>
      </c>
      <c r="I159" s="195" t="s">
        <v>1166</v>
      </c>
      <c r="J159" s="195" t="s">
        <v>1167</v>
      </c>
      <c r="K159" s="195" t="s">
        <v>98</v>
      </c>
      <c r="L159" s="195" t="s">
        <v>99</v>
      </c>
      <c r="M159" s="195" t="s">
        <v>187</v>
      </c>
      <c r="N159" s="195" t="s">
        <v>1425</v>
      </c>
      <c r="O159" s="195" t="s">
        <v>272</v>
      </c>
      <c r="P159" s="195" t="s">
        <v>1048</v>
      </c>
      <c r="Q159" s="194">
        <v>1</v>
      </c>
      <c r="R159" s="194">
        <v>3</v>
      </c>
      <c r="S159" s="194">
        <v>30</v>
      </c>
      <c r="T159" s="194">
        <v>1</v>
      </c>
      <c r="U159" s="194">
        <v>30</v>
      </c>
      <c r="V159" s="194">
        <v>1</v>
      </c>
      <c r="W159" s="194">
        <v>3</v>
      </c>
      <c r="X159" s="195" t="s">
        <v>377</v>
      </c>
      <c r="Y159" s="195" t="s">
        <v>378</v>
      </c>
      <c r="Z159" s="195" t="s">
        <v>1316</v>
      </c>
      <c r="AA159" s="195" t="s">
        <v>1317</v>
      </c>
      <c r="AC159" s="10"/>
      <c r="AD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  <c r="AT159" s="10"/>
      <c r="AU159" s="10"/>
      <c r="AV159" s="10"/>
      <c r="AW159" s="10"/>
      <c r="AX159" s="10"/>
      <c r="AY159" s="10"/>
      <c r="AZ159" s="10"/>
      <c r="BA159" s="10"/>
      <c r="BB159" s="10"/>
    </row>
    <row r="160" spans="1:54" x14ac:dyDescent="0.2">
      <c r="A160" s="194">
        <v>20222</v>
      </c>
      <c r="B160" s="195" t="s">
        <v>1437</v>
      </c>
      <c r="C160" s="195" t="s">
        <v>1437</v>
      </c>
      <c r="D160" s="195" t="s">
        <v>1438</v>
      </c>
      <c r="E160" s="195" t="s">
        <v>1439</v>
      </c>
      <c r="F160" s="195" t="s">
        <v>1440</v>
      </c>
      <c r="G160" s="195" t="s">
        <v>265</v>
      </c>
      <c r="H160" s="195" t="s">
        <v>117</v>
      </c>
      <c r="I160" s="195" t="s">
        <v>1166</v>
      </c>
      <c r="J160" s="195" t="s">
        <v>1167</v>
      </c>
      <c r="K160" s="195" t="s">
        <v>98</v>
      </c>
      <c r="L160" s="195" t="s">
        <v>99</v>
      </c>
      <c r="M160" s="195" t="s">
        <v>233</v>
      </c>
      <c r="N160" s="195" t="s">
        <v>1425</v>
      </c>
      <c r="O160" s="195" t="s">
        <v>272</v>
      </c>
      <c r="P160" s="195" t="s">
        <v>1048</v>
      </c>
      <c r="Q160" s="194">
        <v>2</v>
      </c>
      <c r="R160" s="194">
        <v>6</v>
      </c>
      <c r="S160" s="194">
        <v>60</v>
      </c>
      <c r="T160" s="194">
        <v>1</v>
      </c>
      <c r="U160" s="194">
        <v>30</v>
      </c>
      <c r="V160" s="194">
        <v>1</v>
      </c>
      <c r="W160" s="194">
        <v>6</v>
      </c>
      <c r="X160" s="195" t="s">
        <v>1124</v>
      </c>
      <c r="Y160" s="195" t="s">
        <v>1125</v>
      </c>
      <c r="Z160" s="195" t="s">
        <v>1098</v>
      </c>
      <c r="AA160" s="195" t="s">
        <v>1099</v>
      </c>
      <c r="AC160" s="10"/>
      <c r="AD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  <c r="AS160" s="10"/>
      <c r="AT160" s="10"/>
      <c r="AU160" s="10"/>
      <c r="AV160" s="10"/>
      <c r="AW160" s="10"/>
      <c r="AX160" s="10"/>
      <c r="AY160" s="10"/>
      <c r="AZ160" s="10"/>
      <c r="BA160" s="10"/>
      <c r="BB160" s="10"/>
    </row>
    <row r="161" spans="1:54" x14ac:dyDescent="0.2">
      <c r="A161" s="194">
        <v>20223</v>
      </c>
      <c r="B161" s="195" t="s">
        <v>1441</v>
      </c>
      <c r="C161" s="195" t="s">
        <v>1441</v>
      </c>
      <c r="D161" s="195" t="s">
        <v>1438</v>
      </c>
      <c r="E161" s="195" t="s">
        <v>1439</v>
      </c>
      <c r="F161" s="195" t="s">
        <v>1440</v>
      </c>
      <c r="G161" s="195" t="s">
        <v>265</v>
      </c>
      <c r="H161" s="195" t="s">
        <v>117</v>
      </c>
      <c r="I161" s="195" t="s">
        <v>1166</v>
      </c>
      <c r="J161" s="195" t="s">
        <v>1167</v>
      </c>
      <c r="K161" s="195" t="s">
        <v>98</v>
      </c>
      <c r="L161" s="195" t="s">
        <v>99</v>
      </c>
      <c r="M161" s="195" t="s">
        <v>233</v>
      </c>
      <c r="N161" s="195" t="s">
        <v>1425</v>
      </c>
      <c r="O161" s="195" t="s">
        <v>272</v>
      </c>
      <c r="P161" s="195" t="s">
        <v>1048</v>
      </c>
      <c r="Q161" s="194">
        <v>2</v>
      </c>
      <c r="R161" s="194">
        <v>6</v>
      </c>
      <c r="S161" s="194">
        <v>60</v>
      </c>
      <c r="T161" s="194">
        <v>1</v>
      </c>
      <c r="U161" s="194">
        <v>30</v>
      </c>
      <c r="V161" s="194">
        <v>1</v>
      </c>
      <c r="W161" s="194">
        <v>6</v>
      </c>
      <c r="X161" s="195" t="s">
        <v>1124</v>
      </c>
      <c r="Y161" s="195" t="s">
        <v>1125</v>
      </c>
      <c r="Z161" s="195" t="s">
        <v>1098</v>
      </c>
      <c r="AA161" s="195" t="s">
        <v>1099</v>
      </c>
      <c r="AC161" s="10"/>
      <c r="AD161" s="10"/>
      <c r="AG161" s="10"/>
      <c r="AH161" s="10"/>
      <c r="AI161" s="10"/>
      <c r="AJ161" s="10"/>
      <c r="AK161" s="10"/>
      <c r="AL161" s="10"/>
      <c r="AM161" s="10"/>
      <c r="AN161" s="10"/>
      <c r="AO161" s="10"/>
      <c r="AP161" s="10"/>
      <c r="AQ161" s="10"/>
      <c r="AR161" s="10"/>
      <c r="AS161" s="10"/>
      <c r="AT161" s="10"/>
      <c r="AU161" s="10"/>
      <c r="AV161" s="10"/>
      <c r="AW161" s="10"/>
      <c r="AX161" s="10"/>
      <c r="AY161" s="10"/>
      <c r="AZ161" s="10"/>
      <c r="BA161" s="10"/>
      <c r="BB161" s="10"/>
    </row>
    <row r="162" spans="1:54" x14ac:dyDescent="0.2">
      <c r="A162" s="194">
        <v>20224</v>
      </c>
      <c r="B162" s="195" t="s">
        <v>1442</v>
      </c>
      <c r="C162" s="195" t="s">
        <v>1442</v>
      </c>
      <c r="D162" s="195" t="s">
        <v>1443</v>
      </c>
      <c r="E162" s="195" t="s">
        <v>1444</v>
      </c>
      <c r="F162" s="195" t="s">
        <v>1444</v>
      </c>
      <c r="G162" s="195" t="s">
        <v>265</v>
      </c>
      <c r="H162" s="195" t="s">
        <v>117</v>
      </c>
      <c r="I162" s="195" t="s">
        <v>1166</v>
      </c>
      <c r="J162" s="195" t="s">
        <v>1167</v>
      </c>
      <c r="K162" s="195" t="s">
        <v>98</v>
      </c>
      <c r="L162" s="195" t="s">
        <v>99</v>
      </c>
      <c r="M162" s="195" t="s">
        <v>233</v>
      </c>
      <c r="N162" s="195" t="s">
        <v>1425</v>
      </c>
      <c r="O162" s="195" t="s">
        <v>1075</v>
      </c>
      <c r="P162" s="195" t="s">
        <v>1040</v>
      </c>
      <c r="Q162" s="194">
        <v>4</v>
      </c>
      <c r="R162" s="194">
        <v>3</v>
      </c>
      <c r="S162" s="194">
        <v>160</v>
      </c>
      <c r="T162" s="194">
        <v>1</v>
      </c>
      <c r="U162" s="194">
        <v>40</v>
      </c>
      <c r="V162" s="194">
        <v>1</v>
      </c>
      <c r="W162" s="194">
        <v>3</v>
      </c>
      <c r="X162" s="195" t="s">
        <v>1124</v>
      </c>
      <c r="Y162" s="195" t="s">
        <v>1125</v>
      </c>
      <c r="Z162" s="195" t="s">
        <v>1098</v>
      </c>
      <c r="AA162" s="195" t="s">
        <v>1099</v>
      </c>
      <c r="AC162" s="10"/>
      <c r="AD162" s="10"/>
      <c r="AG162" s="10"/>
      <c r="AH162" s="10"/>
      <c r="AI162" s="10"/>
      <c r="AJ162" s="10"/>
      <c r="AK162" s="10"/>
      <c r="AL162" s="10"/>
      <c r="AM162" s="10"/>
      <c r="AN162" s="10"/>
      <c r="AO162" s="10"/>
      <c r="AP162" s="10"/>
      <c r="AQ162" s="10"/>
      <c r="AR162" s="10"/>
      <c r="AS162" s="10"/>
      <c r="AT162" s="10"/>
      <c r="AU162" s="10"/>
      <c r="AV162" s="10"/>
      <c r="AW162" s="10"/>
      <c r="AX162" s="10"/>
      <c r="AY162" s="10"/>
      <c r="AZ162" s="10"/>
      <c r="BA162" s="10"/>
      <c r="BB162" s="10"/>
    </row>
    <row r="163" spans="1:54" x14ac:dyDescent="0.2">
      <c r="A163" s="194">
        <v>20225</v>
      </c>
      <c r="B163" s="195" t="s">
        <v>1445</v>
      </c>
      <c r="C163" s="195" t="s">
        <v>1445</v>
      </c>
      <c r="D163" s="195" t="s">
        <v>1443</v>
      </c>
      <c r="E163" s="195" t="s">
        <v>1444</v>
      </c>
      <c r="F163" s="195" t="s">
        <v>1444</v>
      </c>
      <c r="G163" s="195" t="s">
        <v>265</v>
      </c>
      <c r="H163" s="195" t="s">
        <v>117</v>
      </c>
      <c r="I163" s="195" t="s">
        <v>1166</v>
      </c>
      <c r="J163" s="195" t="s">
        <v>1167</v>
      </c>
      <c r="K163" s="195" t="s">
        <v>98</v>
      </c>
      <c r="L163" s="195" t="s">
        <v>99</v>
      </c>
      <c r="M163" s="195" t="s">
        <v>233</v>
      </c>
      <c r="N163" s="195" t="s">
        <v>1425</v>
      </c>
      <c r="O163" s="195" t="s">
        <v>1075</v>
      </c>
      <c r="P163" s="195" t="s">
        <v>1040</v>
      </c>
      <c r="Q163" s="194">
        <v>4</v>
      </c>
      <c r="R163" s="194">
        <v>3</v>
      </c>
      <c r="S163" s="194">
        <v>160</v>
      </c>
      <c r="T163" s="194">
        <v>1</v>
      </c>
      <c r="U163" s="194">
        <v>40</v>
      </c>
      <c r="V163" s="194">
        <v>1</v>
      </c>
      <c r="W163" s="194">
        <v>3</v>
      </c>
      <c r="X163" s="195" t="s">
        <v>1124</v>
      </c>
      <c r="Y163" s="195" t="s">
        <v>1125</v>
      </c>
      <c r="Z163" s="195" t="s">
        <v>1098</v>
      </c>
      <c r="AA163" s="195" t="s">
        <v>1099</v>
      </c>
      <c r="AC163" s="10"/>
      <c r="AD163" s="10"/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  <c r="AR163" s="10"/>
      <c r="AS163" s="10"/>
      <c r="AT163" s="10"/>
      <c r="AU163" s="10"/>
      <c r="AV163" s="10"/>
      <c r="AW163" s="10"/>
      <c r="AX163" s="10"/>
      <c r="AY163" s="10"/>
      <c r="AZ163" s="10"/>
      <c r="BA163" s="10"/>
      <c r="BB163" s="10"/>
    </row>
    <row r="164" spans="1:54" x14ac:dyDescent="0.2">
      <c r="A164" s="194">
        <v>20226</v>
      </c>
      <c r="B164" s="195" t="s">
        <v>1446</v>
      </c>
      <c r="C164" s="195" t="s">
        <v>1446</v>
      </c>
      <c r="D164" s="195" t="s">
        <v>1443</v>
      </c>
      <c r="E164" s="195" t="s">
        <v>1444</v>
      </c>
      <c r="F164" s="195" t="s">
        <v>1444</v>
      </c>
      <c r="G164" s="195" t="s">
        <v>265</v>
      </c>
      <c r="H164" s="195" t="s">
        <v>117</v>
      </c>
      <c r="I164" s="195" t="s">
        <v>1166</v>
      </c>
      <c r="J164" s="195" t="s">
        <v>1167</v>
      </c>
      <c r="K164" s="195" t="s">
        <v>98</v>
      </c>
      <c r="L164" s="195" t="s">
        <v>99</v>
      </c>
      <c r="M164" s="195" t="s">
        <v>233</v>
      </c>
      <c r="N164" s="195" t="s">
        <v>1425</v>
      </c>
      <c r="O164" s="195" t="s">
        <v>1075</v>
      </c>
      <c r="P164" s="195" t="s">
        <v>1040</v>
      </c>
      <c r="Q164" s="194">
        <v>4</v>
      </c>
      <c r="R164" s="194">
        <v>3</v>
      </c>
      <c r="S164" s="194">
        <v>160</v>
      </c>
      <c r="T164" s="194">
        <v>1</v>
      </c>
      <c r="U164" s="194">
        <v>40</v>
      </c>
      <c r="V164" s="194">
        <v>1</v>
      </c>
      <c r="W164" s="194">
        <v>3</v>
      </c>
      <c r="X164" s="195" t="s">
        <v>1124</v>
      </c>
      <c r="Y164" s="195" t="s">
        <v>1125</v>
      </c>
      <c r="Z164" s="195" t="s">
        <v>1098</v>
      </c>
      <c r="AA164" s="195" t="s">
        <v>1099</v>
      </c>
      <c r="AC164" s="10"/>
      <c r="AD164" s="10"/>
      <c r="AG164" s="10"/>
      <c r="AH164" s="10"/>
      <c r="AI164" s="10"/>
      <c r="AJ164" s="10"/>
      <c r="AK164" s="10"/>
      <c r="AL164" s="10"/>
      <c r="AM164" s="10"/>
      <c r="AN164" s="10"/>
      <c r="AO164" s="10"/>
      <c r="AP164" s="10"/>
      <c r="AQ164" s="10"/>
      <c r="AR164" s="10"/>
      <c r="AS164" s="10"/>
      <c r="AT164" s="10"/>
      <c r="AU164" s="10"/>
      <c r="AV164" s="10"/>
      <c r="AW164" s="10"/>
      <c r="AX164" s="10"/>
      <c r="AY164" s="10"/>
      <c r="AZ164" s="10"/>
      <c r="BA164" s="10"/>
      <c r="BB164" s="10"/>
    </row>
    <row r="165" spans="1:54" x14ac:dyDescent="0.2">
      <c r="A165" s="194">
        <v>20227</v>
      </c>
      <c r="B165" s="195" t="s">
        <v>1447</v>
      </c>
      <c r="C165" s="195" t="s">
        <v>1447</v>
      </c>
      <c r="D165" s="195" t="s">
        <v>1443</v>
      </c>
      <c r="E165" s="195" t="s">
        <v>1444</v>
      </c>
      <c r="F165" s="195" t="s">
        <v>1444</v>
      </c>
      <c r="G165" s="195" t="s">
        <v>265</v>
      </c>
      <c r="H165" s="195" t="s">
        <v>117</v>
      </c>
      <c r="I165" s="195" t="s">
        <v>1166</v>
      </c>
      <c r="J165" s="195" t="s">
        <v>1167</v>
      </c>
      <c r="K165" s="195" t="s">
        <v>98</v>
      </c>
      <c r="L165" s="195" t="s">
        <v>99</v>
      </c>
      <c r="M165" s="195" t="s">
        <v>233</v>
      </c>
      <c r="N165" s="195" t="s">
        <v>1425</v>
      </c>
      <c r="O165" s="195" t="s">
        <v>1075</v>
      </c>
      <c r="P165" s="195" t="s">
        <v>1040</v>
      </c>
      <c r="Q165" s="194">
        <v>4</v>
      </c>
      <c r="R165" s="194">
        <v>3</v>
      </c>
      <c r="S165" s="194">
        <v>160</v>
      </c>
      <c r="T165" s="194">
        <v>1</v>
      </c>
      <c r="U165" s="194">
        <v>40</v>
      </c>
      <c r="V165" s="194">
        <v>1</v>
      </c>
      <c r="W165" s="194">
        <v>3</v>
      </c>
      <c r="X165" s="195" t="s">
        <v>1124</v>
      </c>
      <c r="Y165" s="195" t="s">
        <v>1125</v>
      </c>
      <c r="Z165" s="195" t="s">
        <v>1098</v>
      </c>
      <c r="AA165" s="195" t="s">
        <v>1099</v>
      </c>
      <c r="AC165" s="10"/>
      <c r="AD165" s="10"/>
      <c r="AG165" s="10"/>
      <c r="AH165" s="10"/>
      <c r="AI165" s="10"/>
      <c r="AJ165" s="10"/>
      <c r="AK165" s="10"/>
      <c r="AL165" s="10"/>
      <c r="AM165" s="10"/>
      <c r="AN165" s="10"/>
      <c r="AO165" s="10"/>
      <c r="AP165" s="10"/>
      <c r="AQ165" s="10"/>
      <c r="AR165" s="10"/>
      <c r="AS165" s="10"/>
      <c r="AT165" s="10"/>
      <c r="AU165" s="10"/>
      <c r="AV165" s="10"/>
      <c r="AW165" s="10"/>
      <c r="AX165" s="10"/>
      <c r="AY165" s="10"/>
      <c r="AZ165" s="10"/>
      <c r="BA165" s="10"/>
      <c r="BB165" s="10"/>
    </row>
    <row r="166" spans="1:54" x14ac:dyDescent="0.2">
      <c r="A166" s="194">
        <v>20228</v>
      </c>
      <c r="B166" s="195" t="s">
        <v>1448</v>
      </c>
      <c r="C166" s="195" t="s">
        <v>1448</v>
      </c>
      <c r="D166" s="195" t="s">
        <v>1449</v>
      </c>
      <c r="E166" s="195" t="s">
        <v>1450</v>
      </c>
      <c r="F166" s="195" t="s">
        <v>1450</v>
      </c>
      <c r="G166" s="195" t="s">
        <v>265</v>
      </c>
      <c r="H166" s="195" t="s">
        <v>117</v>
      </c>
      <c r="I166" s="195" t="s">
        <v>1166</v>
      </c>
      <c r="J166" s="195" t="s">
        <v>1167</v>
      </c>
      <c r="K166" s="195" t="s">
        <v>98</v>
      </c>
      <c r="L166" s="195" t="s">
        <v>118</v>
      </c>
      <c r="M166" s="195" t="s">
        <v>262</v>
      </c>
      <c r="N166" s="195" t="s">
        <v>1425</v>
      </c>
      <c r="O166" s="195" t="s">
        <v>1075</v>
      </c>
      <c r="P166" s="195" t="s">
        <v>1040</v>
      </c>
      <c r="Q166" s="194">
        <v>1</v>
      </c>
      <c r="R166" s="194">
        <v>3</v>
      </c>
      <c r="S166" s="194">
        <v>90</v>
      </c>
      <c r="T166" s="194">
        <v>1</v>
      </c>
      <c r="U166" s="194">
        <v>90</v>
      </c>
      <c r="V166" s="194">
        <v>1</v>
      </c>
      <c r="W166" s="194">
        <v>3</v>
      </c>
      <c r="X166" s="195" t="s">
        <v>392</v>
      </c>
      <c r="Y166" s="195" t="s">
        <v>393</v>
      </c>
      <c r="Z166" s="195" t="s">
        <v>1400</v>
      </c>
      <c r="AA166" s="195" t="s">
        <v>1401</v>
      </c>
      <c r="AC166" s="10"/>
      <c r="AD166" s="10"/>
      <c r="AG166" s="10"/>
      <c r="AH166" s="10"/>
      <c r="AI166" s="10"/>
      <c r="AJ166" s="10"/>
      <c r="AK166" s="10"/>
      <c r="AL166" s="10"/>
      <c r="AM166" s="10"/>
      <c r="AN166" s="10"/>
      <c r="AO166" s="10"/>
      <c r="AP166" s="10"/>
      <c r="AQ166" s="10"/>
      <c r="AR166" s="10"/>
      <c r="AS166" s="10"/>
      <c r="AT166" s="10"/>
      <c r="AU166" s="10"/>
      <c r="AV166" s="10"/>
      <c r="AW166" s="10"/>
      <c r="AX166" s="10"/>
      <c r="AY166" s="10"/>
      <c r="AZ166" s="10"/>
      <c r="BA166" s="10"/>
      <c r="BB166" s="10"/>
    </row>
    <row r="167" spans="1:54" x14ac:dyDescent="0.2">
      <c r="A167" s="194">
        <v>20229</v>
      </c>
      <c r="B167" s="195" t="s">
        <v>1451</v>
      </c>
      <c r="C167" s="195" t="s">
        <v>1452</v>
      </c>
      <c r="D167" s="195" t="s">
        <v>1453</v>
      </c>
      <c r="E167" s="195" t="s">
        <v>1454</v>
      </c>
      <c r="F167" s="195" t="s">
        <v>1452</v>
      </c>
      <c r="G167" s="195" t="s">
        <v>265</v>
      </c>
      <c r="H167" s="195" t="s">
        <v>1455</v>
      </c>
      <c r="I167" s="195" t="s">
        <v>1456</v>
      </c>
      <c r="J167" s="195" t="s">
        <v>1457</v>
      </c>
      <c r="K167" s="195" t="s">
        <v>105</v>
      </c>
      <c r="L167" s="195" t="s">
        <v>99</v>
      </c>
      <c r="M167" s="195" t="s">
        <v>224</v>
      </c>
      <c r="N167" s="195" t="s">
        <v>1425</v>
      </c>
      <c r="O167" s="195" t="s">
        <v>1075</v>
      </c>
      <c r="P167" s="195" t="s">
        <v>1048</v>
      </c>
      <c r="Q167" s="194">
        <v>1</v>
      </c>
      <c r="R167" s="194">
        <v>15</v>
      </c>
      <c r="S167" s="194">
        <v>20</v>
      </c>
      <c r="T167" s="194">
        <v>2</v>
      </c>
      <c r="U167" s="194">
        <v>10</v>
      </c>
      <c r="V167" s="194">
        <v>1</v>
      </c>
      <c r="W167" s="194">
        <v>30</v>
      </c>
      <c r="X167" s="195" t="s">
        <v>374</v>
      </c>
      <c r="Y167" s="195" t="s">
        <v>375</v>
      </c>
      <c r="Z167" s="195" t="s">
        <v>1098</v>
      </c>
      <c r="AA167" s="195" t="s">
        <v>1099</v>
      </c>
      <c r="AC167" s="10"/>
      <c r="AD167" s="10"/>
      <c r="AG167" s="10"/>
      <c r="AH167" s="10"/>
      <c r="AI167" s="10"/>
      <c r="AJ167" s="10"/>
      <c r="AK167" s="10"/>
      <c r="AL167" s="10"/>
      <c r="AM167" s="10"/>
      <c r="AN167" s="10"/>
      <c r="AO167" s="10"/>
      <c r="AP167" s="10"/>
      <c r="AQ167" s="10"/>
      <c r="AR167" s="10"/>
      <c r="AS167" s="10"/>
      <c r="AT167" s="10"/>
      <c r="AU167" s="10"/>
      <c r="AV167" s="10"/>
      <c r="AW167" s="10"/>
      <c r="AX167" s="10"/>
      <c r="AY167" s="10"/>
      <c r="AZ167" s="10"/>
      <c r="BA167" s="10"/>
      <c r="BB167" s="10"/>
    </row>
    <row r="168" spans="1:54" x14ac:dyDescent="0.2">
      <c r="A168" s="194">
        <v>20230</v>
      </c>
      <c r="B168" s="195" t="s">
        <v>1458</v>
      </c>
      <c r="C168" s="195" t="s">
        <v>1459</v>
      </c>
      <c r="D168" s="195" t="s">
        <v>1460</v>
      </c>
      <c r="E168" s="195" t="s">
        <v>1458</v>
      </c>
      <c r="F168" s="195" t="s">
        <v>1461</v>
      </c>
      <c r="G168" s="195" t="s">
        <v>265</v>
      </c>
      <c r="H168" s="195" t="s">
        <v>472</v>
      </c>
      <c r="I168" s="195" t="s">
        <v>473</v>
      </c>
      <c r="J168" s="195" t="s">
        <v>474</v>
      </c>
      <c r="K168" s="195" t="s">
        <v>98</v>
      </c>
      <c r="L168" s="195" t="s">
        <v>99</v>
      </c>
      <c r="M168" s="195" t="s">
        <v>187</v>
      </c>
      <c r="N168" s="195" t="s">
        <v>1425</v>
      </c>
      <c r="O168" s="195" t="s">
        <v>1075</v>
      </c>
      <c r="P168" s="195" t="s">
        <v>1040</v>
      </c>
      <c r="Q168" s="194">
        <v>1</v>
      </c>
      <c r="R168" s="194">
        <v>24</v>
      </c>
      <c r="S168" s="194">
        <v>30</v>
      </c>
      <c r="T168" s="194">
        <v>1</v>
      </c>
      <c r="U168" s="194">
        <v>30</v>
      </c>
      <c r="V168" s="194">
        <v>1</v>
      </c>
      <c r="W168" s="194">
        <v>24</v>
      </c>
      <c r="X168" s="195" t="s">
        <v>374</v>
      </c>
      <c r="Y168" s="195" t="s">
        <v>375</v>
      </c>
      <c r="Z168" s="195" t="s">
        <v>1069</v>
      </c>
      <c r="AA168" s="195" t="s">
        <v>1070</v>
      </c>
      <c r="AC168" s="10"/>
      <c r="AD168" s="10"/>
      <c r="AG168" s="10"/>
      <c r="AH168" s="10"/>
      <c r="AI168" s="10"/>
      <c r="AJ168" s="10"/>
      <c r="AK168" s="10"/>
      <c r="AL168" s="10"/>
      <c r="AM168" s="10"/>
      <c r="AN168" s="10"/>
      <c r="AO168" s="10"/>
      <c r="AP168" s="10"/>
      <c r="AQ168" s="10"/>
      <c r="AR168" s="10"/>
      <c r="AS168" s="10"/>
      <c r="AT168" s="10"/>
      <c r="AU168" s="10"/>
      <c r="AV168" s="10"/>
      <c r="AW168" s="10"/>
      <c r="AX168" s="10"/>
      <c r="AY168" s="10"/>
      <c r="AZ168" s="10"/>
      <c r="BA168" s="10"/>
      <c r="BB168" s="10"/>
    </row>
    <row r="169" spans="1:54" x14ac:dyDescent="0.2">
      <c r="A169" s="194">
        <v>20231</v>
      </c>
      <c r="B169" s="195" t="s">
        <v>576</v>
      </c>
      <c r="C169" s="195" t="s">
        <v>576</v>
      </c>
      <c r="D169" s="195" t="s">
        <v>1462</v>
      </c>
      <c r="E169" s="195" t="s">
        <v>575</v>
      </c>
      <c r="F169" s="195" t="s">
        <v>577</v>
      </c>
      <c r="G169" s="195" t="s">
        <v>217</v>
      </c>
      <c r="H169" s="195" t="s">
        <v>514</v>
      </c>
      <c r="I169" s="195" t="s">
        <v>515</v>
      </c>
      <c r="J169" s="195" t="s">
        <v>516</v>
      </c>
      <c r="K169" s="195" t="s">
        <v>98</v>
      </c>
      <c r="L169" s="195" t="s">
        <v>215</v>
      </c>
      <c r="M169" s="195" t="s">
        <v>264</v>
      </c>
      <c r="N169" s="195" t="s">
        <v>335</v>
      </c>
      <c r="O169" s="195" t="s">
        <v>278</v>
      </c>
      <c r="P169" s="195" t="s">
        <v>1097</v>
      </c>
      <c r="Q169" s="194">
        <v>1</v>
      </c>
      <c r="R169" s="194">
        <v>30</v>
      </c>
      <c r="S169" s="194">
        <v>20</v>
      </c>
      <c r="T169" s="194">
        <v>1</v>
      </c>
      <c r="U169" s="194">
        <v>20</v>
      </c>
      <c r="V169" s="194">
        <v>1</v>
      </c>
      <c r="W169" s="194">
        <v>30</v>
      </c>
      <c r="X169" s="195" t="s">
        <v>336</v>
      </c>
      <c r="Y169" s="195" t="s">
        <v>337</v>
      </c>
      <c r="Z169" s="195" t="s">
        <v>1105</v>
      </c>
      <c r="AA169" s="195" t="s">
        <v>1106</v>
      </c>
      <c r="AC169" s="10"/>
      <c r="AD169" s="10"/>
      <c r="AG169" s="10"/>
      <c r="AH169" s="10"/>
      <c r="AI169" s="10"/>
      <c r="AJ169" s="10"/>
      <c r="AK169" s="10"/>
      <c r="AL169" s="10"/>
      <c r="AM169" s="10"/>
      <c r="AN169" s="10"/>
      <c r="AO169" s="10"/>
      <c r="AP169" s="10"/>
      <c r="AQ169" s="10"/>
      <c r="AR169" s="10"/>
      <c r="AS169" s="10"/>
      <c r="AT169" s="10"/>
      <c r="AU169" s="10"/>
      <c r="AV169" s="10"/>
      <c r="AW169" s="10"/>
      <c r="AX169" s="10"/>
      <c r="AY169" s="10"/>
      <c r="AZ169" s="10"/>
      <c r="BA169" s="10"/>
      <c r="BB169" s="10"/>
    </row>
    <row r="170" spans="1:54" x14ac:dyDescent="0.2">
      <c r="A170" s="194">
        <v>20232</v>
      </c>
      <c r="B170" s="195" t="s">
        <v>573</v>
      </c>
      <c r="C170" s="195" t="s">
        <v>573</v>
      </c>
      <c r="D170" s="195" t="s">
        <v>1463</v>
      </c>
      <c r="E170" s="195" t="s">
        <v>573</v>
      </c>
      <c r="F170" s="195" t="s">
        <v>574</v>
      </c>
      <c r="G170" s="195" t="s">
        <v>217</v>
      </c>
      <c r="H170" s="195" t="s">
        <v>514</v>
      </c>
      <c r="I170" s="195" t="s">
        <v>515</v>
      </c>
      <c r="J170" s="195" t="s">
        <v>516</v>
      </c>
      <c r="K170" s="195" t="s">
        <v>105</v>
      </c>
      <c r="L170" s="195" t="s">
        <v>99</v>
      </c>
      <c r="M170" s="195" t="s">
        <v>213</v>
      </c>
      <c r="N170" s="195" t="s">
        <v>335</v>
      </c>
      <c r="O170" s="195" t="s">
        <v>278</v>
      </c>
      <c r="P170" s="195" t="s">
        <v>1097</v>
      </c>
      <c r="Q170" s="194">
        <v>1</v>
      </c>
      <c r="R170" s="194">
        <v>18</v>
      </c>
      <c r="S170" s="194">
        <v>25</v>
      </c>
      <c r="T170" s="194">
        <v>1</v>
      </c>
      <c r="U170" s="194">
        <v>25</v>
      </c>
      <c r="V170" s="194">
        <v>1</v>
      </c>
      <c r="W170" s="194">
        <v>18</v>
      </c>
      <c r="X170" s="195" t="s">
        <v>336</v>
      </c>
      <c r="Y170" s="195" t="s">
        <v>337</v>
      </c>
      <c r="Z170" s="195" t="s">
        <v>1105</v>
      </c>
      <c r="AA170" s="195" t="s">
        <v>1106</v>
      </c>
      <c r="AC170" s="10"/>
      <c r="AD170" s="10"/>
      <c r="AG170" s="10"/>
      <c r="AH170" s="10"/>
      <c r="AI170" s="10"/>
      <c r="AJ170" s="10"/>
      <c r="AK170" s="10"/>
      <c r="AL170" s="10"/>
      <c r="AM170" s="10"/>
      <c r="AN170" s="10"/>
      <c r="AO170" s="10"/>
      <c r="AP170" s="10"/>
      <c r="AQ170" s="10"/>
      <c r="AR170" s="10"/>
      <c r="AS170" s="10"/>
      <c r="AT170" s="10"/>
      <c r="AU170" s="10"/>
      <c r="AV170" s="10"/>
      <c r="AW170" s="10"/>
      <c r="AX170" s="10"/>
      <c r="AY170" s="10"/>
      <c r="AZ170" s="10"/>
      <c r="BA170" s="10"/>
      <c r="BB170" s="10"/>
    </row>
    <row r="171" spans="1:54" x14ac:dyDescent="0.2">
      <c r="A171" s="194">
        <v>20233</v>
      </c>
      <c r="B171" s="195" t="s">
        <v>1464</v>
      </c>
      <c r="C171" s="195" t="s">
        <v>1465</v>
      </c>
      <c r="D171" s="195" t="s">
        <v>1466</v>
      </c>
      <c r="E171" s="195" t="s">
        <v>1467</v>
      </c>
      <c r="F171" s="195" t="s">
        <v>1468</v>
      </c>
      <c r="G171" s="195" t="s">
        <v>265</v>
      </c>
      <c r="H171" s="195" t="s">
        <v>117</v>
      </c>
      <c r="I171" s="195" t="s">
        <v>157</v>
      </c>
      <c r="J171" s="195" t="s">
        <v>352</v>
      </c>
      <c r="K171" s="195" t="s">
        <v>98</v>
      </c>
      <c r="L171" s="195" t="s">
        <v>118</v>
      </c>
      <c r="M171" s="195" t="s">
        <v>187</v>
      </c>
      <c r="N171" s="195" t="s">
        <v>335</v>
      </c>
      <c r="O171" s="195" t="s">
        <v>272</v>
      </c>
      <c r="P171" s="195" t="s">
        <v>1048</v>
      </c>
      <c r="Q171" s="194">
        <v>2</v>
      </c>
      <c r="R171" s="194">
        <v>30</v>
      </c>
      <c r="S171" s="194">
        <v>16</v>
      </c>
      <c r="T171" s="194">
        <v>1</v>
      </c>
      <c r="U171" s="194">
        <v>8</v>
      </c>
      <c r="V171" s="194">
        <v>1</v>
      </c>
      <c r="W171" s="194">
        <v>30</v>
      </c>
      <c r="X171" s="195" t="s">
        <v>317</v>
      </c>
      <c r="Y171" s="195" t="s">
        <v>318</v>
      </c>
      <c r="Z171" s="195" t="s">
        <v>1105</v>
      </c>
      <c r="AA171" s="195" t="s">
        <v>1106</v>
      </c>
      <c r="AC171" s="10"/>
      <c r="AD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/>
    </row>
    <row r="172" spans="1:54" x14ac:dyDescent="0.2">
      <c r="A172" s="194">
        <v>20234</v>
      </c>
      <c r="B172" s="195" t="s">
        <v>1469</v>
      </c>
      <c r="C172" s="195" t="s">
        <v>1470</v>
      </c>
      <c r="D172" s="195" t="s">
        <v>1466</v>
      </c>
      <c r="E172" s="195" t="s">
        <v>1467</v>
      </c>
      <c r="F172" s="195" t="s">
        <v>1468</v>
      </c>
      <c r="G172" s="195" t="s">
        <v>265</v>
      </c>
      <c r="H172" s="195" t="s">
        <v>117</v>
      </c>
      <c r="I172" s="195" t="s">
        <v>157</v>
      </c>
      <c r="J172" s="195" t="s">
        <v>352</v>
      </c>
      <c r="K172" s="195" t="s">
        <v>98</v>
      </c>
      <c r="L172" s="195" t="s">
        <v>118</v>
      </c>
      <c r="M172" s="195" t="s">
        <v>187</v>
      </c>
      <c r="N172" s="195" t="s">
        <v>335</v>
      </c>
      <c r="O172" s="195" t="s">
        <v>272</v>
      </c>
      <c r="P172" s="195" t="s">
        <v>1048</v>
      </c>
      <c r="Q172" s="194">
        <v>2</v>
      </c>
      <c r="R172" s="194">
        <v>30</v>
      </c>
      <c r="S172" s="194">
        <v>16</v>
      </c>
      <c r="T172" s="194">
        <v>1</v>
      </c>
      <c r="U172" s="194">
        <v>8</v>
      </c>
      <c r="V172" s="194">
        <v>1</v>
      </c>
      <c r="W172" s="194">
        <v>30</v>
      </c>
      <c r="X172" s="195" t="s">
        <v>317</v>
      </c>
      <c r="Y172" s="195" t="s">
        <v>318</v>
      </c>
      <c r="Z172" s="195" t="s">
        <v>1105</v>
      </c>
      <c r="AA172" s="195" t="s">
        <v>1106</v>
      </c>
      <c r="AC172" s="10"/>
      <c r="AD172" s="10"/>
      <c r="AG172" s="10"/>
      <c r="AH172" s="10"/>
      <c r="AI172" s="10"/>
      <c r="AJ172" s="10"/>
      <c r="AK172" s="10"/>
      <c r="AL172" s="10"/>
      <c r="AM172" s="10"/>
      <c r="AN172" s="10"/>
      <c r="AO172" s="10"/>
      <c r="AP172" s="10"/>
      <c r="AQ172" s="10"/>
      <c r="AR172" s="10"/>
      <c r="AS172" s="10"/>
      <c r="AT172" s="10"/>
      <c r="AU172" s="10"/>
      <c r="AV172" s="10"/>
      <c r="AW172" s="10"/>
      <c r="AX172" s="10"/>
      <c r="AY172" s="10"/>
      <c r="AZ172" s="10"/>
      <c r="BA172" s="10"/>
      <c r="BB172" s="10"/>
    </row>
    <row r="173" spans="1:54" x14ac:dyDescent="0.2">
      <c r="A173" s="194">
        <v>20235</v>
      </c>
      <c r="B173" s="195" t="s">
        <v>1471</v>
      </c>
      <c r="C173" s="195" t="s">
        <v>1471</v>
      </c>
      <c r="D173" s="195" t="s">
        <v>1472</v>
      </c>
      <c r="E173" s="195" t="s">
        <v>1473</v>
      </c>
      <c r="F173" s="195" t="s">
        <v>1473</v>
      </c>
      <c r="G173" s="195" t="s">
        <v>265</v>
      </c>
      <c r="H173" s="195" t="s">
        <v>446</v>
      </c>
      <c r="I173" s="195" t="s">
        <v>447</v>
      </c>
      <c r="J173" s="195" t="s">
        <v>448</v>
      </c>
      <c r="K173" s="195" t="s">
        <v>98</v>
      </c>
      <c r="L173" s="195" t="s">
        <v>118</v>
      </c>
      <c r="M173" s="195" t="s">
        <v>264</v>
      </c>
      <c r="N173" s="195" t="s">
        <v>438</v>
      </c>
      <c r="O173" s="195" t="s">
        <v>272</v>
      </c>
      <c r="P173" s="195" t="s">
        <v>1097</v>
      </c>
      <c r="Q173" s="194">
        <v>1</v>
      </c>
      <c r="R173" s="194">
        <v>30</v>
      </c>
      <c r="S173" s="194">
        <v>36</v>
      </c>
      <c r="T173" s="194">
        <v>1</v>
      </c>
      <c r="U173" s="194">
        <v>36</v>
      </c>
      <c r="V173" s="194">
        <v>1</v>
      </c>
      <c r="W173" s="194">
        <v>30</v>
      </c>
      <c r="X173" s="195" t="s">
        <v>296</v>
      </c>
      <c r="Y173" s="195" t="s">
        <v>161</v>
      </c>
      <c r="Z173" s="195" t="s">
        <v>1150</v>
      </c>
      <c r="AA173" s="195" t="s">
        <v>1151</v>
      </c>
      <c r="AC173" s="10"/>
      <c r="AD173" s="10"/>
      <c r="AG173" s="10"/>
      <c r="AH173" s="10"/>
      <c r="AI173" s="10"/>
      <c r="AJ173" s="10"/>
      <c r="AK173" s="10"/>
      <c r="AL173" s="10"/>
      <c r="AM173" s="10"/>
      <c r="AN173" s="10"/>
      <c r="AO173" s="10"/>
      <c r="AP173" s="10"/>
      <c r="AQ173" s="10"/>
      <c r="AR173" s="10"/>
      <c r="AS173" s="10"/>
      <c r="AT173" s="10"/>
      <c r="AU173" s="10"/>
      <c r="AV173" s="10"/>
      <c r="AW173" s="10"/>
      <c r="AX173" s="10"/>
      <c r="AY173" s="10"/>
      <c r="AZ173" s="10"/>
      <c r="BA173" s="10"/>
      <c r="BB173" s="10"/>
    </row>
    <row r="174" spans="1:54" x14ac:dyDescent="0.2">
      <c r="A174" s="194">
        <v>20236</v>
      </c>
      <c r="B174" s="195" t="s">
        <v>1474</v>
      </c>
      <c r="C174" s="195" t="s">
        <v>1475</v>
      </c>
      <c r="D174" s="195" t="s">
        <v>1476</v>
      </c>
      <c r="E174" s="195" t="s">
        <v>579</v>
      </c>
      <c r="F174" s="195" t="s">
        <v>580</v>
      </c>
      <c r="G174" s="195" t="s">
        <v>263</v>
      </c>
      <c r="H174" s="195" t="s">
        <v>117</v>
      </c>
      <c r="I174" s="195" t="s">
        <v>554</v>
      </c>
      <c r="J174" s="195" t="s">
        <v>555</v>
      </c>
      <c r="K174" s="195" t="s">
        <v>98</v>
      </c>
      <c r="L174" s="195" t="s">
        <v>485</v>
      </c>
      <c r="M174" s="195" t="s">
        <v>167</v>
      </c>
      <c r="N174" s="195" t="s">
        <v>439</v>
      </c>
      <c r="O174" s="195" t="s">
        <v>272</v>
      </c>
      <c r="P174" s="195" t="s">
        <v>1090</v>
      </c>
      <c r="Q174" s="194">
        <v>2</v>
      </c>
      <c r="R174" s="194">
        <v>1</v>
      </c>
      <c r="S174" s="194">
        <v>20</v>
      </c>
      <c r="T174" s="194">
        <v>1</v>
      </c>
      <c r="U174" s="194">
        <v>10</v>
      </c>
      <c r="V174" s="194">
        <v>1</v>
      </c>
      <c r="W174" s="194">
        <v>1</v>
      </c>
      <c r="X174" s="195" t="s">
        <v>341</v>
      </c>
      <c r="Y174" s="195" t="s">
        <v>342</v>
      </c>
      <c r="Z174" s="195" t="s">
        <v>1259</v>
      </c>
      <c r="AA174" s="195" t="s">
        <v>1260</v>
      </c>
      <c r="AC174" s="10"/>
      <c r="AD174" s="10"/>
      <c r="AG174" s="10"/>
      <c r="AH174" s="10"/>
      <c r="AI174" s="10"/>
      <c r="AJ174" s="10"/>
      <c r="AK174" s="10"/>
      <c r="AL174" s="10"/>
      <c r="AM174" s="10"/>
      <c r="AN174" s="10"/>
      <c r="AO174" s="10"/>
      <c r="AP174" s="10"/>
      <c r="AQ174" s="10"/>
      <c r="AR174" s="10"/>
      <c r="AS174" s="10"/>
      <c r="AT174" s="10"/>
      <c r="AU174" s="10"/>
      <c r="AV174" s="10"/>
      <c r="AW174" s="10"/>
      <c r="AX174" s="10"/>
      <c r="AY174" s="10"/>
      <c r="AZ174" s="10"/>
      <c r="BA174" s="10"/>
      <c r="BB174" s="10"/>
    </row>
    <row r="175" spans="1:54" x14ac:dyDescent="0.2">
      <c r="A175" s="194">
        <v>20237</v>
      </c>
      <c r="B175" s="195" t="s">
        <v>1477</v>
      </c>
      <c r="C175" s="195" t="s">
        <v>1478</v>
      </c>
      <c r="D175" s="195" t="s">
        <v>1476</v>
      </c>
      <c r="E175" s="195" t="s">
        <v>579</v>
      </c>
      <c r="F175" s="195" t="s">
        <v>580</v>
      </c>
      <c r="G175" s="195" t="s">
        <v>263</v>
      </c>
      <c r="H175" s="195" t="s">
        <v>117</v>
      </c>
      <c r="I175" s="195" t="s">
        <v>554</v>
      </c>
      <c r="J175" s="195" t="s">
        <v>555</v>
      </c>
      <c r="K175" s="195" t="s">
        <v>98</v>
      </c>
      <c r="L175" s="195" t="s">
        <v>485</v>
      </c>
      <c r="M175" s="195" t="s">
        <v>173</v>
      </c>
      <c r="N175" s="195" t="s">
        <v>439</v>
      </c>
      <c r="O175" s="195" t="s">
        <v>272</v>
      </c>
      <c r="P175" s="195" t="s">
        <v>1090</v>
      </c>
      <c r="Q175" s="194">
        <v>2</v>
      </c>
      <c r="R175" s="194">
        <v>6</v>
      </c>
      <c r="S175" s="194">
        <v>20</v>
      </c>
      <c r="T175" s="194">
        <v>1</v>
      </c>
      <c r="U175" s="194">
        <v>10</v>
      </c>
      <c r="V175" s="194">
        <v>1</v>
      </c>
      <c r="W175" s="194">
        <v>6</v>
      </c>
      <c r="X175" s="195" t="s">
        <v>341</v>
      </c>
      <c r="Y175" s="195" t="s">
        <v>342</v>
      </c>
      <c r="Z175" s="195" t="s">
        <v>1259</v>
      </c>
      <c r="AA175" s="195" t="s">
        <v>1260</v>
      </c>
      <c r="AC175" s="10"/>
      <c r="AD175" s="10"/>
      <c r="AG175" s="10"/>
      <c r="AH175" s="10"/>
      <c r="AI175" s="10"/>
      <c r="AJ175" s="10"/>
      <c r="AK175" s="10"/>
      <c r="AL175" s="10"/>
      <c r="AM175" s="10"/>
      <c r="AN175" s="10"/>
      <c r="AO175" s="10"/>
      <c r="AP175" s="10"/>
      <c r="AQ175" s="10"/>
      <c r="AR175" s="10"/>
      <c r="AS175" s="10"/>
      <c r="AT175" s="10"/>
      <c r="AU175" s="10"/>
      <c r="AV175" s="10"/>
      <c r="AW175" s="10"/>
      <c r="AX175" s="10"/>
      <c r="AY175" s="10"/>
      <c r="AZ175" s="10"/>
      <c r="BA175" s="10"/>
      <c r="BB175" s="10"/>
    </row>
    <row r="176" spans="1:54" x14ac:dyDescent="0.2">
      <c r="A176" s="194">
        <v>20238</v>
      </c>
      <c r="B176" s="195" t="s">
        <v>1479</v>
      </c>
      <c r="C176" s="195" t="s">
        <v>1480</v>
      </c>
      <c r="D176" s="195" t="s">
        <v>1481</v>
      </c>
      <c r="E176" s="195" t="s">
        <v>578</v>
      </c>
      <c r="F176" s="195" t="s">
        <v>1482</v>
      </c>
      <c r="G176" s="195" t="s">
        <v>263</v>
      </c>
      <c r="H176" s="195" t="s">
        <v>117</v>
      </c>
      <c r="I176" s="195" t="s">
        <v>554</v>
      </c>
      <c r="J176" s="195" t="s">
        <v>555</v>
      </c>
      <c r="K176" s="195" t="s">
        <v>105</v>
      </c>
      <c r="L176" s="195" t="s">
        <v>485</v>
      </c>
      <c r="M176" s="195" t="s">
        <v>173</v>
      </c>
      <c r="N176" s="195" t="s">
        <v>439</v>
      </c>
      <c r="O176" s="195" t="s">
        <v>272</v>
      </c>
      <c r="P176" s="195" t="s">
        <v>1090</v>
      </c>
      <c r="Q176" s="194">
        <v>1</v>
      </c>
      <c r="R176" s="194">
        <v>6</v>
      </c>
      <c r="S176" s="194">
        <v>15</v>
      </c>
      <c r="T176" s="194">
        <v>1</v>
      </c>
      <c r="U176" s="194">
        <v>15</v>
      </c>
      <c r="V176" s="194">
        <v>1</v>
      </c>
      <c r="W176" s="194">
        <v>6</v>
      </c>
      <c r="X176" s="195" t="s">
        <v>483</v>
      </c>
      <c r="Y176" s="195" t="s">
        <v>484</v>
      </c>
      <c r="Z176" s="195" t="s">
        <v>1093</v>
      </c>
      <c r="AA176" s="195" t="s">
        <v>1094</v>
      </c>
      <c r="AC176" s="10"/>
      <c r="AD176" s="10"/>
      <c r="AG176" s="10"/>
      <c r="AH176" s="10"/>
      <c r="AI176" s="10"/>
      <c r="AJ176" s="10"/>
      <c r="AK176" s="10"/>
      <c r="AL176" s="10"/>
      <c r="AM176" s="10"/>
      <c r="AN176" s="10"/>
      <c r="AO176" s="10"/>
      <c r="AP176" s="10"/>
      <c r="AQ176" s="10"/>
      <c r="AR176" s="10"/>
      <c r="AS176" s="10"/>
      <c r="AT176" s="10"/>
      <c r="AU176" s="10"/>
      <c r="AV176" s="10"/>
      <c r="AW176" s="10"/>
      <c r="AX176" s="10"/>
      <c r="AY176" s="10"/>
      <c r="AZ176" s="10"/>
      <c r="BA176" s="10"/>
      <c r="BB176" s="10"/>
    </row>
    <row r="177" spans="1:54" x14ac:dyDescent="0.2">
      <c r="A177" s="194">
        <v>20239</v>
      </c>
      <c r="B177" s="195" t="s">
        <v>1483</v>
      </c>
      <c r="C177" s="195" t="s">
        <v>1484</v>
      </c>
      <c r="D177" s="195" t="s">
        <v>1485</v>
      </c>
      <c r="E177" s="195" t="s">
        <v>1486</v>
      </c>
      <c r="F177" s="195" t="s">
        <v>1487</v>
      </c>
      <c r="G177" s="195" t="s">
        <v>265</v>
      </c>
      <c r="H177" s="195" t="s">
        <v>117</v>
      </c>
      <c r="I177" s="195" t="s">
        <v>554</v>
      </c>
      <c r="J177" s="195" t="s">
        <v>555</v>
      </c>
      <c r="K177" s="195" t="s">
        <v>98</v>
      </c>
      <c r="L177" s="195" t="s">
        <v>99</v>
      </c>
      <c r="M177" s="195" t="s">
        <v>173</v>
      </c>
      <c r="N177" s="195" t="s">
        <v>439</v>
      </c>
      <c r="O177" s="195" t="s">
        <v>272</v>
      </c>
      <c r="P177" s="195" t="s">
        <v>1090</v>
      </c>
      <c r="Q177" s="194">
        <v>7</v>
      </c>
      <c r="R177" s="194">
        <v>20</v>
      </c>
      <c r="S177" s="194">
        <v>158</v>
      </c>
      <c r="T177" s="194">
        <v>1</v>
      </c>
      <c r="U177" s="194">
        <v>13</v>
      </c>
      <c r="V177" s="194">
        <v>1</v>
      </c>
      <c r="W177" s="194">
        <v>20</v>
      </c>
      <c r="X177" s="195" t="s">
        <v>1488</v>
      </c>
      <c r="Y177" s="195" t="s">
        <v>1489</v>
      </c>
      <c r="Z177" s="195" t="s">
        <v>1259</v>
      </c>
      <c r="AA177" s="195" t="s">
        <v>1260</v>
      </c>
      <c r="AC177" s="10"/>
      <c r="AD177" s="10"/>
      <c r="AG177" s="10"/>
      <c r="AH177" s="10"/>
      <c r="AI177" s="10"/>
      <c r="AJ177" s="10"/>
      <c r="AK177" s="10"/>
      <c r="AL177" s="10"/>
      <c r="AM177" s="10"/>
      <c r="AN177" s="10"/>
      <c r="AO177" s="10"/>
      <c r="AP177" s="10"/>
      <c r="AQ177" s="10"/>
      <c r="AR177" s="10"/>
      <c r="AS177" s="10"/>
      <c r="AT177" s="10"/>
      <c r="AU177" s="10"/>
      <c r="AV177" s="10"/>
      <c r="AW177" s="10"/>
      <c r="AX177" s="10"/>
      <c r="AY177" s="10"/>
      <c r="AZ177" s="10"/>
      <c r="BA177" s="10"/>
      <c r="BB177" s="10"/>
    </row>
    <row r="178" spans="1:54" x14ac:dyDescent="0.2">
      <c r="A178" s="194">
        <v>20240</v>
      </c>
      <c r="B178" s="195" t="s">
        <v>1490</v>
      </c>
      <c r="C178" s="195" t="s">
        <v>1490</v>
      </c>
      <c r="D178" s="195" t="s">
        <v>1485</v>
      </c>
      <c r="E178" s="195" t="s">
        <v>1486</v>
      </c>
      <c r="F178" s="195" t="s">
        <v>1487</v>
      </c>
      <c r="G178" s="195" t="s">
        <v>265</v>
      </c>
      <c r="H178" s="195" t="s">
        <v>117</v>
      </c>
      <c r="I178" s="195" t="s">
        <v>554</v>
      </c>
      <c r="J178" s="195" t="s">
        <v>555</v>
      </c>
      <c r="K178" s="195" t="s">
        <v>98</v>
      </c>
      <c r="L178" s="195" t="s">
        <v>99</v>
      </c>
      <c r="M178" s="195" t="s">
        <v>100</v>
      </c>
      <c r="N178" s="195" t="s">
        <v>439</v>
      </c>
      <c r="O178" s="195" t="s">
        <v>272</v>
      </c>
      <c r="P178" s="195" t="s">
        <v>1090</v>
      </c>
      <c r="Q178" s="194">
        <v>7</v>
      </c>
      <c r="R178" s="194">
        <v>23</v>
      </c>
      <c r="S178" s="194">
        <v>158</v>
      </c>
      <c r="T178" s="194">
        <v>1</v>
      </c>
      <c r="U178" s="194">
        <v>11</v>
      </c>
      <c r="V178" s="194">
        <v>1</v>
      </c>
      <c r="W178" s="194">
        <v>23</v>
      </c>
      <c r="X178" s="195" t="s">
        <v>1488</v>
      </c>
      <c r="Y178" s="195" t="s">
        <v>1489</v>
      </c>
      <c r="Z178" s="195" t="s">
        <v>1259</v>
      </c>
      <c r="AA178" s="195" t="s">
        <v>1260</v>
      </c>
      <c r="AC178" s="10"/>
      <c r="AD178" s="10"/>
      <c r="AG178" s="10"/>
      <c r="AH178" s="10"/>
      <c r="AI178" s="10"/>
      <c r="AJ178" s="10"/>
      <c r="AK178" s="10"/>
      <c r="AL178" s="10"/>
      <c r="AM178" s="10"/>
      <c r="AN178" s="10"/>
      <c r="AO178" s="10"/>
      <c r="AP178" s="10"/>
      <c r="AQ178" s="10"/>
      <c r="AR178" s="10"/>
      <c r="AS178" s="10"/>
      <c r="AT178" s="10"/>
      <c r="AU178" s="10"/>
      <c r="AV178" s="10"/>
      <c r="AW178" s="10"/>
      <c r="AX178" s="10"/>
      <c r="AY178" s="10"/>
      <c r="AZ178" s="10"/>
      <c r="BA178" s="10"/>
      <c r="BB178" s="10"/>
    </row>
    <row r="179" spans="1:54" x14ac:dyDescent="0.2">
      <c r="A179" s="194">
        <v>20241</v>
      </c>
      <c r="B179" s="195" t="s">
        <v>1491</v>
      </c>
      <c r="C179" s="195" t="s">
        <v>1492</v>
      </c>
      <c r="D179" s="195" t="s">
        <v>1485</v>
      </c>
      <c r="E179" s="195" t="s">
        <v>1486</v>
      </c>
      <c r="F179" s="195" t="s">
        <v>1487</v>
      </c>
      <c r="G179" s="195" t="s">
        <v>265</v>
      </c>
      <c r="H179" s="195" t="s">
        <v>117</v>
      </c>
      <c r="I179" s="195" t="s">
        <v>554</v>
      </c>
      <c r="J179" s="195" t="s">
        <v>555</v>
      </c>
      <c r="K179" s="195" t="s">
        <v>98</v>
      </c>
      <c r="L179" s="195" t="s">
        <v>99</v>
      </c>
      <c r="M179" s="195" t="s">
        <v>173</v>
      </c>
      <c r="N179" s="195" t="s">
        <v>439</v>
      </c>
      <c r="O179" s="195" t="s">
        <v>272</v>
      </c>
      <c r="P179" s="195" t="s">
        <v>1090</v>
      </c>
      <c r="Q179" s="194">
        <v>7</v>
      </c>
      <c r="R179" s="194">
        <v>12</v>
      </c>
      <c r="S179" s="194">
        <v>158</v>
      </c>
      <c r="T179" s="194">
        <v>1</v>
      </c>
      <c r="U179" s="194">
        <v>18</v>
      </c>
      <c r="V179" s="194">
        <v>1</v>
      </c>
      <c r="W179" s="194">
        <v>12</v>
      </c>
      <c r="X179" s="195" t="s">
        <v>1488</v>
      </c>
      <c r="Y179" s="195" t="s">
        <v>1489</v>
      </c>
      <c r="Z179" s="195" t="s">
        <v>1093</v>
      </c>
      <c r="AA179" s="195" t="s">
        <v>1094</v>
      </c>
      <c r="AC179" s="10"/>
      <c r="AD179" s="10"/>
      <c r="AG179" s="10"/>
      <c r="AH179" s="10"/>
      <c r="AI179" s="10"/>
      <c r="AJ179" s="10"/>
      <c r="AK179" s="10"/>
      <c r="AL179" s="10"/>
      <c r="AM179" s="10"/>
      <c r="AN179" s="10"/>
      <c r="AO179" s="10"/>
      <c r="AP179" s="10"/>
      <c r="AQ179" s="10"/>
      <c r="AR179" s="10"/>
      <c r="AS179" s="10"/>
      <c r="AT179" s="10"/>
      <c r="AU179" s="10"/>
      <c r="AV179" s="10"/>
      <c r="AW179" s="10"/>
      <c r="AX179" s="10"/>
      <c r="AY179" s="10"/>
      <c r="AZ179" s="10"/>
      <c r="BA179" s="10"/>
      <c r="BB179" s="10"/>
    </row>
    <row r="180" spans="1:54" x14ac:dyDescent="0.2">
      <c r="A180" s="194">
        <v>20242</v>
      </c>
      <c r="B180" s="195" t="s">
        <v>1493</v>
      </c>
      <c r="C180" s="195" t="s">
        <v>1494</v>
      </c>
      <c r="D180" s="195" t="s">
        <v>1485</v>
      </c>
      <c r="E180" s="195" t="s">
        <v>1486</v>
      </c>
      <c r="F180" s="195" t="s">
        <v>1487</v>
      </c>
      <c r="G180" s="195" t="s">
        <v>265</v>
      </c>
      <c r="H180" s="195" t="s">
        <v>117</v>
      </c>
      <c r="I180" s="195" t="s">
        <v>554</v>
      </c>
      <c r="J180" s="195" t="s">
        <v>555</v>
      </c>
      <c r="K180" s="195" t="s">
        <v>98</v>
      </c>
      <c r="L180" s="195" t="s">
        <v>99</v>
      </c>
      <c r="M180" s="195" t="s">
        <v>173</v>
      </c>
      <c r="N180" s="195" t="s">
        <v>439</v>
      </c>
      <c r="O180" s="195" t="s">
        <v>272</v>
      </c>
      <c r="P180" s="195" t="s">
        <v>1090</v>
      </c>
      <c r="Q180" s="194">
        <v>7</v>
      </c>
      <c r="R180" s="194">
        <v>12</v>
      </c>
      <c r="S180" s="194">
        <v>158</v>
      </c>
      <c r="T180" s="194">
        <v>1</v>
      </c>
      <c r="U180" s="194">
        <v>26</v>
      </c>
      <c r="V180" s="194">
        <v>1</v>
      </c>
      <c r="W180" s="194">
        <v>12</v>
      </c>
      <c r="X180" s="195" t="s">
        <v>1488</v>
      </c>
      <c r="Y180" s="195" t="s">
        <v>1489</v>
      </c>
      <c r="Z180" s="195" t="s">
        <v>1259</v>
      </c>
      <c r="AA180" s="195" t="s">
        <v>1260</v>
      </c>
      <c r="AC180" s="10"/>
      <c r="AD180" s="10"/>
      <c r="AG180" s="10"/>
      <c r="AH180" s="10"/>
      <c r="AI180" s="10"/>
      <c r="AJ180" s="10"/>
      <c r="AK180" s="10"/>
      <c r="AL180" s="10"/>
      <c r="AM180" s="10"/>
      <c r="AN180" s="10"/>
      <c r="AO180" s="10"/>
      <c r="AP180" s="10"/>
      <c r="AQ180" s="10"/>
      <c r="AR180" s="10"/>
      <c r="AS180" s="10"/>
      <c r="AT180" s="10"/>
      <c r="AU180" s="10"/>
      <c r="AV180" s="10"/>
      <c r="AW180" s="10"/>
      <c r="AX180" s="10"/>
      <c r="AY180" s="10"/>
      <c r="AZ180" s="10"/>
      <c r="BA180" s="10"/>
      <c r="BB180" s="10"/>
    </row>
    <row r="181" spans="1:54" x14ac:dyDescent="0.2">
      <c r="A181" s="194">
        <v>20243</v>
      </c>
      <c r="B181" s="195" t="s">
        <v>1495</v>
      </c>
      <c r="C181" s="195" t="s">
        <v>1495</v>
      </c>
      <c r="D181" s="195" t="s">
        <v>1485</v>
      </c>
      <c r="E181" s="195" t="s">
        <v>1486</v>
      </c>
      <c r="F181" s="195" t="s">
        <v>1487</v>
      </c>
      <c r="G181" s="195" t="s">
        <v>265</v>
      </c>
      <c r="H181" s="195" t="s">
        <v>117</v>
      </c>
      <c r="I181" s="195" t="s">
        <v>554</v>
      </c>
      <c r="J181" s="195" t="s">
        <v>555</v>
      </c>
      <c r="K181" s="195" t="s">
        <v>98</v>
      </c>
      <c r="L181" s="195" t="s">
        <v>99</v>
      </c>
      <c r="M181" s="195" t="s">
        <v>179</v>
      </c>
      <c r="N181" s="195" t="s">
        <v>439</v>
      </c>
      <c r="O181" s="195" t="s">
        <v>272</v>
      </c>
      <c r="P181" s="195" t="s">
        <v>1048</v>
      </c>
      <c r="Q181" s="194">
        <v>7</v>
      </c>
      <c r="R181" s="194">
        <v>36</v>
      </c>
      <c r="S181" s="194">
        <v>158</v>
      </c>
      <c r="T181" s="194">
        <v>1</v>
      </c>
      <c r="U181" s="194">
        <v>10</v>
      </c>
      <c r="V181" s="194">
        <v>1</v>
      </c>
      <c r="W181" s="194">
        <v>36</v>
      </c>
      <c r="X181" s="195" t="s">
        <v>1496</v>
      </c>
      <c r="Y181" s="195" t="s">
        <v>1497</v>
      </c>
      <c r="Z181" s="195" t="s">
        <v>1259</v>
      </c>
      <c r="AA181" s="195" t="s">
        <v>1260</v>
      </c>
      <c r="AC181" s="10"/>
      <c r="AD181" s="10"/>
      <c r="AG181" s="10"/>
      <c r="AH181" s="10"/>
      <c r="AI181" s="10"/>
      <c r="AJ181" s="10"/>
      <c r="AK181" s="10"/>
      <c r="AL181" s="10"/>
      <c r="AM181" s="10"/>
      <c r="AN181" s="10"/>
      <c r="AO181" s="10"/>
      <c r="AP181" s="10"/>
      <c r="AQ181" s="10"/>
      <c r="AR181" s="10"/>
      <c r="AS181" s="10"/>
      <c r="AT181" s="10"/>
      <c r="AU181" s="10"/>
      <c r="AV181" s="10"/>
      <c r="AW181" s="10"/>
      <c r="AX181" s="10"/>
      <c r="AY181" s="10"/>
      <c r="AZ181" s="10"/>
      <c r="BA181" s="10"/>
      <c r="BB181" s="10"/>
    </row>
    <row r="182" spans="1:54" x14ac:dyDescent="0.2">
      <c r="A182" s="194">
        <v>20244</v>
      </c>
      <c r="B182" s="195" t="s">
        <v>1498</v>
      </c>
      <c r="C182" s="195" t="s">
        <v>1499</v>
      </c>
      <c r="D182" s="195" t="s">
        <v>1485</v>
      </c>
      <c r="E182" s="195" t="s">
        <v>1486</v>
      </c>
      <c r="F182" s="195" t="s">
        <v>1487</v>
      </c>
      <c r="G182" s="195" t="s">
        <v>265</v>
      </c>
      <c r="H182" s="195" t="s">
        <v>117</v>
      </c>
      <c r="I182" s="195" t="s">
        <v>554</v>
      </c>
      <c r="J182" s="195" t="s">
        <v>555</v>
      </c>
      <c r="K182" s="195" t="s">
        <v>98</v>
      </c>
      <c r="L182" s="195" t="s">
        <v>99</v>
      </c>
      <c r="M182" s="195" t="s">
        <v>167</v>
      </c>
      <c r="N182" s="195" t="s">
        <v>439</v>
      </c>
      <c r="O182" s="195" t="s">
        <v>272</v>
      </c>
      <c r="P182" s="195" t="s">
        <v>1090</v>
      </c>
      <c r="Q182" s="194">
        <v>7</v>
      </c>
      <c r="R182" s="194">
        <v>3</v>
      </c>
      <c r="S182" s="194">
        <v>158</v>
      </c>
      <c r="T182" s="194">
        <v>1</v>
      </c>
      <c r="U182" s="194">
        <v>40</v>
      </c>
      <c r="V182" s="194">
        <v>1</v>
      </c>
      <c r="W182" s="194">
        <v>3</v>
      </c>
      <c r="X182" s="195" t="s">
        <v>1496</v>
      </c>
      <c r="Y182" s="195" t="s">
        <v>1497</v>
      </c>
      <c r="Z182" s="195" t="s">
        <v>1259</v>
      </c>
      <c r="AA182" s="195" t="s">
        <v>1260</v>
      </c>
      <c r="AC182" s="10"/>
      <c r="AD182" s="10"/>
      <c r="AG182" s="10"/>
      <c r="AH182" s="10"/>
      <c r="AI182" s="10"/>
      <c r="AJ182" s="10"/>
      <c r="AK182" s="10"/>
      <c r="AL182" s="10"/>
      <c r="AM182" s="10"/>
      <c r="AN182" s="10"/>
      <c r="AO182" s="10"/>
      <c r="AP182" s="10"/>
      <c r="AQ182" s="10"/>
      <c r="AR182" s="10"/>
      <c r="AS182" s="10"/>
      <c r="AT182" s="10"/>
      <c r="AU182" s="10"/>
      <c r="AV182" s="10"/>
      <c r="AW182" s="10"/>
      <c r="AX182" s="10"/>
      <c r="AY182" s="10"/>
      <c r="AZ182" s="10"/>
      <c r="BA182" s="10"/>
      <c r="BB182" s="10"/>
    </row>
    <row r="183" spans="1:54" x14ac:dyDescent="0.2">
      <c r="A183" s="194">
        <v>20245</v>
      </c>
      <c r="B183" s="195" t="s">
        <v>1500</v>
      </c>
      <c r="C183" s="195" t="s">
        <v>1501</v>
      </c>
      <c r="D183" s="195" t="s">
        <v>1485</v>
      </c>
      <c r="E183" s="195" t="s">
        <v>1486</v>
      </c>
      <c r="F183" s="195" t="s">
        <v>1487</v>
      </c>
      <c r="G183" s="195" t="s">
        <v>265</v>
      </c>
      <c r="H183" s="195" t="s">
        <v>117</v>
      </c>
      <c r="I183" s="195" t="s">
        <v>554</v>
      </c>
      <c r="J183" s="195" t="s">
        <v>555</v>
      </c>
      <c r="K183" s="195" t="s">
        <v>98</v>
      </c>
      <c r="L183" s="195" t="s">
        <v>99</v>
      </c>
      <c r="M183" s="195" t="s">
        <v>167</v>
      </c>
      <c r="N183" s="195" t="s">
        <v>439</v>
      </c>
      <c r="O183" s="195" t="s">
        <v>272</v>
      </c>
      <c r="P183" s="195" t="s">
        <v>1090</v>
      </c>
      <c r="Q183" s="194">
        <v>7</v>
      </c>
      <c r="R183" s="194">
        <v>9</v>
      </c>
      <c r="S183" s="194">
        <v>158</v>
      </c>
      <c r="T183" s="194">
        <v>1</v>
      </c>
      <c r="U183" s="194">
        <v>40</v>
      </c>
      <c r="V183" s="194">
        <v>1</v>
      </c>
      <c r="W183" s="194">
        <v>9</v>
      </c>
      <c r="X183" s="195" t="s">
        <v>1496</v>
      </c>
      <c r="Y183" s="195" t="s">
        <v>1497</v>
      </c>
      <c r="Z183" s="195" t="s">
        <v>1259</v>
      </c>
      <c r="AA183" s="195" t="s">
        <v>1260</v>
      </c>
      <c r="AC183" s="10"/>
      <c r="AD183" s="10"/>
      <c r="AG183" s="10"/>
      <c r="AH183" s="10"/>
      <c r="AI183" s="10"/>
      <c r="AJ183" s="10"/>
      <c r="AK183" s="10"/>
      <c r="AL183" s="10"/>
      <c r="AM183" s="10"/>
      <c r="AN183" s="10"/>
      <c r="AO183" s="10"/>
      <c r="AP183" s="10"/>
      <c r="AQ183" s="10"/>
      <c r="AR183" s="10"/>
      <c r="AS183" s="10"/>
      <c r="AT183" s="10"/>
      <c r="AU183" s="10"/>
      <c r="AV183" s="10"/>
      <c r="AW183" s="10"/>
      <c r="AX183" s="10"/>
      <c r="AY183" s="10"/>
      <c r="AZ183" s="10"/>
      <c r="BA183" s="10"/>
      <c r="BB183" s="10"/>
    </row>
    <row r="184" spans="1:54" x14ac:dyDescent="0.2">
      <c r="A184" s="194">
        <v>20246</v>
      </c>
      <c r="B184" s="195" t="s">
        <v>1502</v>
      </c>
      <c r="C184" s="195" t="s">
        <v>1502</v>
      </c>
      <c r="D184" s="195" t="s">
        <v>1503</v>
      </c>
      <c r="E184" s="195" t="s">
        <v>1504</v>
      </c>
      <c r="F184" s="195" t="s">
        <v>1504</v>
      </c>
      <c r="G184" s="195" t="s">
        <v>265</v>
      </c>
      <c r="H184" s="195" t="s">
        <v>117</v>
      </c>
      <c r="I184" s="195" t="s">
        <v>554</v>
      </c>
      <c r="J184" s="195" t="s">
        <v>555</v>
      </c>
      <c r="K184" s="195" t="s">
        <v>98</v>
      </c>
      <c r="L184" s="195" t="s">
        <v>99</v>
      </c>
      <c r="M184" s="195" t="s">
        <v>173</v>
      </c>
      <c r="N184" s="195" t="s">
        <v>439</v>
      </c>
      <c r="O184" s="195" t="s">
        <v>1075</v>
      </c>
      <c r="P184" s="195" t="s">
        <v>1090</v>
      </c>
      <c r="Q184" s="194">
        <v>1</v>
      </c>
      <c r="R184" s="194">
        <v>48</v>
      </c>
      <c r="S184" s="194">
        <v>100</v>
      </c>
      <c r="T184" s="194">
        <v>5</v>
      </c>
      <c r="U184" s="194">
        <v>20</v>
      </c>
      <c r="V184" s="194">
        <v>1</v>
      </c>
      <c r="W184" s="194">
        <v>240</v>
      </c>
      <c r="X184" s="195" t="s">
        <v>1488</v>
      </c>
      <c r="Y184" s="195" t="s">
        <v>1489</v>
      </c>
      <c r="Z184" s="195" t="s">
        <v>1259</v>
      </c>
      <c r="AA184" s="195" t="s">
        <v>1260</v>
      </c>
      <c r="AC184" s="10"/>
      <c r="AD184" s="10"/>
      <c r="AG184" s="10"/>
      <c r="AH184" s="10"/>
      <c r="AI184" s="10"/>
      <c r="AJ184" s="10"/>
      <c r="AK184" s="10"/>
      <c r="AL184" s="10"/>
      <c r="AM184" s="10"/>
      <c r="AN184" s="10"/>
      <c r="AO184" s="10"/>
      <c r="AP184" s="10"/>
      <c r="AQ184" s="10"/>
      <c r="AR184" s="10"/>
      <c r="AS184" s="10"/>
      <c r="AT184" s="10"/>
      <c r="AU184" s="10"/>
      <c r="AV184" s="10"/>
      <c r="AW184" s="10"/>
      <c r="AX184" s="10"/>
      <c r="AY184" s="10"/>
      <c r="AZ184" s="10"/>
      <c r="BA184" s="10"/>
      <c r="BB184" s="10"/>
    </row>
    <row r="185" spans="1:54" x14ac:dyDescent="0.2">
      <c r="A185" s="194">
        <v>20247</v>
      </c>
      <c r="B185" s="195" t="s">
        <v>1495</v>
      </c>
      <c r="C185" s="195" t="s">
        <v>1495</v>
      </c>
      <c r="D185" s="195" t="s">
        <v>1505</v>
      </c>
      <c r="E185" s="195" t="s">
        <v>1495</v>
      </c>
      <c r="F185" s="195" t="s">
        <v>1506</v>
      </c>
      <c r="G185" s="195" t="s">
        <v>265</v>
      </c>
      <c r="H185" s="195" t="s">
        <v>117</v>
      </c>
      <c r="I185" s="195" t="s">
        <v>554</v>
      </c>
      <c r="J185" s="195" t="s">
        <v>555</v>
      </c>
      <c r="K185" s="195" t="s">
        <v>98</v>
      </c>
      <c r="L185" s="195" t="s">
        <v>99</v>
      </c>
      <c r="M185" s="195" t="s">
        <v>179</v>
      </c>
      <c r="N185" s="195" t="s">
        <v>1507</v>
      </c>
      <c r="O185" s="195" t="s">
        <v>272</v>
      </c>
      <c r="P185" s="195" t="s">
        <v>1048</v>
      </c>
      <c r="Q185" s="194">
        <v>1</v>
      </c>
      <c r="R185" s="194">
        <v>36</v>
      </c>
      <c r="S185" s="194">
        <v>10</v>
      </c>
      <c r="T185" s="194">
        <v>1</v>
      </c>
      <c r="U185" s="194">
        <v>10</v>
      </c>
      <c r="V185" s="194">
        <v>1</v>
      </c>
      <c r="W185" s="194">
        <v>36</v>
      </c>
      <c r="X185" s="195" t="s">
        <v>1496</v>
      </c>
      <c r="Y185" s="195" t="s">
        <v>1497</v>
      </c>
      <c r="Z185" s="195" t="s">
        <v>1259</v>
      </c>
      <c r="AA185" s="195" t="s">
        <v>1260</v>
      </c>
      <c r="AC185" s="10"/>
      <c r="AD185" s="10"/>
      <c r="AG185" s="10"/>
      <c r="AH185" s="10"/>
      <c r="AI185" s="10"/>
      <c r="AJ185" s="10"/>
      <c r="AK185" s="10"/>
      <c r="AL185" s="10"/>
      <c r="AM185" s="10"/>
      <c r="AN185" s="10"/>
      <c r="AO185" s="10"/>
      <c r="AP185" s="10"/>
      <c r="AQ185" s="10"/>
      <c r="AR185" s="10"/>
      <c r="AS185" s="10"/>
      <c r="AT185" s="10"/>
      <c r="AU185" s="10"/>
      <c r="AV185" s="10"/>
      <c r="AW185" s="10"/>
      <c r="AX185" s="10"/>
      <c r="AY185" s="10"/>
      <c r="AZ185" s="10"/>
      <c r="BA185" s="10"/>
      <c r="BB185" s="10"/>
    </row>
    <row r="186" spans="1:54" x14ac:dyDescent="0.2">
      <c r="A186" s="194">
        <v>20248</v>
      </c>
      <c r="B186" s="195" t="s">
        <v>1508</v>
      </c>
      <c r="C186" s="195" t="s">
        <v>1509</v>
      </c>
      <c r="D186" s="195" t="s">
        <v>1510</v>
      </c>
      <c r="E186" s="195" t="s">
        <v>1511</v>
      </c>
      <c r="F186" s="195" t="s">
        <v>1512</v>
      </c>
      <c r="G186" s="195" t="s">
        <v>263</v>
      </c>
      <c r="H186" s="195"/>
      <c r="I186" s="195" t="s">
        <v>1207</v>
      </c>
      <c r="J186" s="195" t="s">
        <v>1208</v>
      </c>
      <c r="K186" s="195" t="s">
        <v>105</v>
      </c>
      <c r="L186" s="195" t="s">
        <v>227</v>
      </c>
      <c r="M186" s="195" t="s">
        <v>239</v>
      </c>
      <c r="N186" s="195" t="s">
        <v>1513</v>
      </c>
      <c r="O186" s="195" t="s">
        <v>278</v>
      </c>
      <c r="P186" s="195" t="s">
        <v>1196</v>
      </c>
      <c r="Q186" s="194">
        <v>1</v>
      </c>
      <c r="R186" s="194">
        <v>12</v>
      </c>
      <c r="S186" s="194">
        <v>15</v>
      </c>
      <c r="T186" s="194">
        <v>1</v>
      </c>
      <c r="U186" s="194">
        <v>15</v>
      </c>
      <c r="V186" s="194">
        <v>1</v>
      </c>
      <c r="W186" s="194">
        <v>12</v>
      </c>
      <c r="X186" s="195" t="s">
        <v>304</v>
      </c>
      <c r="Y186" s="195" t="s">
        <v>305</v>
      </c>
      <c r="Z186" s="195" t="s">
        <v>1514</v>
      </c>
      <c r="AA186" s="195" t="s">
        <v>1515</v>
      </c>
      <c r="AC186" s="10"/>
      <c r="AD186" s="10"/>
      <c r="AG186" s="10"/>
      <c r="AH186" s="10"/>
      <c r="AI186" s="10"/>
      <c r="AJ186" s="10"/>
      <c r="AK186" s="10"/>
      <c r="AL186" s="10"/>
      <c r="AM186" s="10"/>
      <c r="AN186" s="10"/>
      <c r="AO186" s="10"/>
      <c r="AP186" s="10"/>
      <c r="AQ186" s="10"/>
      <c r="AR186" s="10"/>
      <c r="AS186" s="10"/>
      <c r="AT186" s="10"/>
      <c r="AU186" s="10"/>
      <c r="AV186" s="10"/>
      <c r="AW186" s="10"/>
      <c r="AX186" s="10"/>
      <c r="AY186" s="10"/>
      <c r="AZ186" s="10"/>
      <c r="BA186" s="10"/>
      <c r="BB186" s="10"/>
    </row>
    <row r="187" spans="1:54" x14ac:dyDescent="0.2">
      <c r="A187" s="194">
        <v>20249</v>
      </c>
      <c r="B187" s="195" t="s">
        <v>1516</v>
      </c>
      <c r="C187" s="195" t="s">
        <v>1516</v>
      </c>
      <c r="D187" s="195" t="s">
        <v>1517</v>
      </c>
      <c r="E187" s="195" t="s">
        <v>1518</v>
      </c>
      <c r="F187" s="195" t="s">
        <v>1518</v>
      </c>
      <c r="G187" s="195" t="s">
        <v>265</v>
      </c>
      <c r="H187" s="195" t="s">
        <v>117</v>
      </c>
      <c r="I187" s="195" t="s">
        <v>1166</v>
      </c>
      <c r="J187" s="195" t="s">
        <v>1167</v>
      </c>
      <c r="K187" s="195" t="s">
        <v>98</v>
      </c>
      <c r="L187" s="195" t="s">
        <v>99</v>
      </c>
      <c r="M187" s="195" t="s">
        <v>239</v>
      </c>
      <c r="N187" s="195" t="s">
        <v>1513</v>
      </c>
      <c r="O187" s="195" t="s">
        <v>1075</v>
      </c>
      <c r="P187" s="195" t="s">
        <v>1196</v>
      </c>
      <c r="Q187" s="194">
        <v>4</v>
      </c>
      <c r="R187" s="194">
        <v>6</v>
      </c>
      <c r="S187" s="194">
        <v>80</v>
      </c>
      <c r="T187" s="194">
        <v>1</v>
      </c>
      <c r="U187" s="194">
        <v>20</v>
      </c>
      <c r="V187" s="194">
        <v>1</v>
      </c>
      <c r="W187" s="194">
        <v>6</v>
      </c>
      <c r="X187" s="195" t="s">
        <v>304</v>
      </c>
      <c r="Y187" s="195" t="s">
        <v>305</v>
      </c>
      <c r="Z187" s="195" t="s">
        <v>1514</v>
      </c>
      <c r="AA187" s="195" t="s">
        <v>1515</v>
      </c>
      <c r="AC187" s="10"/>
      <c r="AD187" s="10"/>
      <c r="AG187" s="10"/>
      <c r="AH187" s="10"/>
      <c r="AI187" s="10"/>
      <c r="AJ187" s="10"/>
      <c r="AK187" s="10"/>
      <c r="AL187" s="10"/>
      <c r="AM187" s="10"/>
      <c r="AN187" s="10"/>
      <c r="AO187" s="10"/>
      <c r="AP187" s="10"/>
      <c r="AQ187" s="10"/>
      <c r="AR187" s="10"/>
      <c r="AS187" s="10"/>
      <c r="AT187" s="10"/>
      <c r="AU187" s="10"/>
      <c r="AV187" s="10"/>
      <c r="AW187" s="10"/>
      <c r="AX187" s="10"/>
      <c r="AY187" s="10"/>
      <c r="AZ187" s="10"/>
      <c r="BA187" s="10"/>
      <c r="BB187" s="10"/>
    </row>
    <row r="188" spans="1:54" x14ac:dyDescent="0.2">
      <c r="A188" s="194">
        <v>20250</v>
      </c>
      <c r="B188" s="195" t="s">
        <v>1519</v>
      </c>
      <c r="C188" s="195" t="s">
        <v>1519</v>
      </c>
      <c r="D188" s="195" t="s">
        <v>1517</v>
      </c>
      <c r="E188" s="195" t="s">
        <v>1518</v>
      </c>
      <c r="F188" s="195" t="s">
        <v>1518</v>
      </c>
      <c r="G188" s="195" t="s">
        <v>265</v>
      </c>
      <c r="H188" s="195" t="s">
        <v>117</v>
      </c>
      <c r="I188" s="195" t="s">
        <v>1166</v>
      </c>
      <c r="J188" s="195" t="s">
        <v>1167</v>
      </c>
      <c r="K188" s="195" t="s">
        <v>98</v>
      </c>
      <c r="L188" s="195" t="s">
        <v>99</v>
      </c>
      <c r="M188" s="195" t="s">
        <v>239</v>
      </c>
      <c r="N188" s="195" t="s">
        <v>1513</v>
      </c>
      <c r="O188" s="195" t="s">
        <v>1075</v>
      </c>
      <c r="P188" s="195" t="s">
        <v>1196</v>
      </c>
      <c r="Q188" s="194">
        <v>4</v>
      </c>
      <c r="R188" s="194">
        <v>6</v>
      </c>
      <c r="S188" s="194">
        <v>80</v>
      </c>
      <c r="T188" s="194">
        <v>1</v>
      </c>
      <c r="U188" s="194">
        <v>20</v>
      </c>
      <c r="V188" s="194">
        <v>1</v>
      </c>
      <c r="W188" s="194">
        <v>6</v>
      </c>
      <c r="X188" s="195" t="s">
        <v>304</v>
      </c>
      <c r="Y188" s="195" t="s">
        <v>305</v>
      </c>
      <c r="Z188" s="195" t="s">
        <v>1514</v>
      </c>
      <c r="AA188" s="195" t="s">
        <v>1515</v>
      </c>
      <c r="AC188" s="10"/>
      <c r="AD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0"/>
      <c r="AR188" s="10"/>
      <c r="AS188" s="10"/>
      <c r="AT188" s="10"/>
      <c r="AU188" s="10"/>
      <c r="AV188" s="10"/>
      <c r="AW188" s="10"/>
      <c r="AX188" s="10"/>
      <c r="AY188" s="10"/>
      <c r="AZ188" s="10"/>
      <c r="BA188" s="10"/>
      <c r="BB188" s="10"/>
    </row>
    <row r="189" spans="1:54" x14ac:dyDescent="0.2">
      <c r="A189" s="194">
        <v>20251</v>
      </c>
      <c r="B189" s="195" t="s">
        <v>1520</v>
      </c>
      <c r="C189" s="195" t="s">
        <v>1520</v>
      </c>
      <c r="D189" s="195" t="s">
        <v>1517</v>
      </c>
      <c r="E189" s="195" t="s">
        <v>1518</v>
      </c>
      <c r="F189" s="195" t="s">
        <v>1518</v>
      </c>
      <c r="G189" s="195" t="s">
        <v>265</v>
      </c>
      <c r="H189" s="195" t="s">
        <v>117</v>
      </c>
      <c r="I189" s="195" t="s">
        <v>1166</v>
      </c>
      <c r="J189" s="195" t="s">
        <v>1167</v>
      </c>
      <c r="K189" s="195" t="s">
        <v>98</v>
      </c>
      <c r="L189" s="195" t="s">
        <v>99</v>
      </c>
      <c r="M189" s="195" t="s">
        <v>239</v>
      </c>
      <c r="N189" s="195" t="s">
        <v>1513</v>
      </c>
      <c r="O189" s="195" t="s">
        <v>1075</v>
      </c>
      <c r="P189" s="195" t="s">
        <v>1196</v>
      </c>
      <c r="Q189" s="194">
        <v>4</v>
      </c>
      <c r="R189" s="194">
        <v>6</v>
      </c>
      <c r="S189" s="194">
        <v>80</v>
      </c>
      <c r="T189" s="194">
        <v>1</v>
      </c>
      <c r="U189" s="194">
        <v>20</v>
      </c>
      <c r="V189" s="194">
        <v>1</v>
      </c>
      <c r="W189" s="194">
        <v>6</v>
      </c>
      <c r="X189" s="195" t="s">
        <v>304</v>
      </c>
      <c r="Y189" s="195" t="s">
        <v>305</v>
      </c>
      <c r="Z189" s="195" t="s">
        <v>1514</v>
      </c>
      <c r="AA189" s="195" t="s">
        <v>1515</v>
      </c>
      <c r="AC189" s="10"/>
      <c r="AD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0"/>
      <c r="AR189" s="10"/>
      <c r="AS189" s="10"/>
      <c r="AT189" s="10"/>
      <c r="AU189" s="10"/>
      <c r="AV189" s="10"/>
      <c r="AW189" s="10"/>
      <c r="AX189" s="10"/>
      <c r="AY189" s="10"/>
      <c r="AZ189" s="10"/>
      <c r="BA189" s="10"/>
      <c r="BB189" s="10"/>
    </row>
    <row r="190" spans="1:54" x14ac:dyDescent="0.2">
      <c r="A190" s="194">
        <v>20252</v>
      </c>
      <c r="B190" s="195" t="s">
        <v>1521</v>
      </c>
      <c r="C190" s="195" t="s">
        <v>1521</v>
      </c>
      <c r="D190" s="195" t="s">
        <v>1517</v>
      </c>
      <c r="E190" s="195" t="s">
        <v>1518</v>
      </c>
      <c r="F190" s="195" t="s">
        <v>1518</v>
      </c>
      <c r="G190" s="195" t="s">
        <v>265</v>
      </c>
      <c r="H190" s="195" t="s">
        <v>117</v>
      </c>
      <c r="I190" s="195" t="s">
        <v>1166</v>
      </c>
      <c r="J190" s="195" t="s">
        <v>1167</v>
      </c>
      <c r="K190" s="195" t="s">
        <v>98</v>
      </c>
      <c r="L190" s="195" t="s">
        <v>99</v>
      </c>
      <c r="M190" s="195" t="s">
        <v>239</v>
      </c>
      <c r="N190" s="195" t="s">
        <v>1513</v>
      </c>
      <c r="O190" s="195" t="s">
        <v>1075</v>
      </c>
      <c r="P190" s="195" t="s">
        <v>1196</v>
      </c>
      <c r="Q190" s="194">
        <v>4</v>
      </c>
      <c r="R190" s="194">
        <v>6</v>
      </c>
      <c r="S190" s="194">
        <v>80</v>
      </c>
      <c r="T190" s="194">
        <v>1</v>
      </c>
      <c r="U190" s="194">
        <v>20</v>
      </c>
      <c r="V190" s="194">
        <v>1</v>
      </c>
      <c r="W190" s="194">
        <v>6</v>
      </c>
      <c r="X190" s="195" t="s">
        <v>304</v>
      </c>
      <c r="Y190" s="195" t="s">
        <v>305</v>
      </c>
      <c r="Z190" s="195" t="s">
        <v>1514</v>
      </c>
      <c r="AA190" s="195" t="s">
        <v>1515</v>
      </c>
      <c r="AC190" s="10"/>
      <c r="AD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0"/>
      <c r="AR190" s="10"/>
      <c r="AS190" s="10"/>
      <c r="AT190" s="10"/>
      <c r="AU190" s="10"/>
      <c r="AV190" s="10"/>
      <c r="AW190" s="10"/>
      <c r="AX190" s="10"/>
      <c r="AY190" s="10"/>
      <c r="AZ190" s="10"/>
      <c r="BA190" s="10"/>
      <c r="BB190" s="10"/>
    </row>
    <row r="191" spans="1:54" x14ac:dyDescent="0.2">
      <c r="A191" s="194">
        <v>20253</v>
      </c>
      <c r="B191" s="195" t="s">
        <v>1522</v>
      </c>
      <c r="C191" s="195" t="s">
        <v>1522</v>
      </c>
      <c r="D191" s="195" t="s">
        <v>1523</v>
      </c>
      <c r="E191" s="195" t="s">
        <v>1522</v>
      </c>
      <c r="F191" s="195" t="s">
        <v>1522</v>
      </c>
      <c r="G191" s="195" t="s">
        <v>265</v>
      </c>
      <c r="H191" s="195" t="s">
        <v>117</v>
      </c>
      <c r="I191" s="195" t="s">
        <v>1166</v>
      </c>
      <c r="J191" s="195" t="s">
        <v>1167</v>
      </c>
      <c r="K191" s="195" t="s">
        <v>98</v>
      </c>
      <c r="L191" s="195" t="s">
        <v>99</v>
      </c>
      <c r="M191" s="195" t="s">
        <v>306</v>
      </c>
      <c r="N191" s="195" t="s">
        <v>344</v>
      </c>
      <c r="O191" s="195" t="s">
        <v>272</v>
      </c>
      <c r="P191" s="195" t="s">
        <v>1048</v>
      </c>
      <c r="Q191" s="194">
        <v>1</v>
      </c>
      <c r="R191" s="194">
        <v>3</v>
      </c>
      <c r="S191" s="194">
        <v>90</v>
      </c>
      <c r="T191" s="194">
        <v>1</v>
      </c>
      <c r="U191" s="194">
        <v>90</v>
      </c>
      <c r="V191" s="194">
        <v>1</v>
      </c>
      <c r="W191" s="194">
        <v>3</v>
      </c>
      <c r="X191" s="195" t="s">
        <v>345</v>
      </c>
      <c r="Y191" s="195" t="s">
        <v>346</v>
      </c>
      <c r="Z191" s="195" t="s">
        <v>1069</v>
      </c>
      <c r="AA191" s="195" t="s">
        <v>1070</v>
      </c>
      <c r="AC191" s="10"/>
      <c r="AD191" s="10"/>
      <c r="AG191" s="10"/>
      <c r="AH191" s="10"/>
      <c r="AI191" s="10"/>
      <c r="AJ191" s="10"/>
      <c r="AK191" s="10"/>
      <c r="AL191" s="10"/>
      <c r="AM191" s="10"/>
      <c r="AN191" s="10"/>
      <c r="AO191" s="10"/>
      <c r="AP191" s="10"/>
      <c r="AQ191" s="10"/>
      <c r="AR191" s="10"/>
      <c r="AS191" s="10"/>
      <c r="AT191" s="10"/>
      <c r="AU191" s="10"/>
      <c r="AV191" s="10"/>
      <c r="AW191" s="10"/>
      <c r="AX191" s="10"/>
      <c r="AY191" s="10"/>
      <c r="AZ191" s="10"/>
      <c r="BA191" s="10"/>
      <c r="BB191" s="10"/>
    </row>
    <row r="192" spans="1:54" x14ac:dyDescent="0.2">
      <c r="A192" s="194">
        <v>20254</v>
      </c>
      <c r="B192" s="195" t="s">
        <v>1524</v>
      </c>
      <c r="C192" s="195" t="s">
        <v>1524</v>
      </c>
      <c r="D192" s="195" t="s">
        <v>1525</v>
      </c>
      <c r="E192" s="195" t="s">
        <v>1524</v>
      </c>
      <c r="F192" s="195" t="s">
        <v>1524</v>
      </c>
      <c r="G192" s="195" t="s">
        <v>265</v>
      </c>
      <c r="H192" s="195" t="s">
        <v>117</v>
      </c>
      <c r="I192" s="195" t="s">
        <v>1066</v>
      </c>
      <c r="J192" s="195" t="s">
        <v>1067</v>
      </c>
      <c r="K192" s="195" t="s">
        <v>98</v>
      </c>
      <c r="L192" s="195" t="s">
        <v>118</v>
      </c>
      <c r="M192" s="195" t="s">
        <v>261</v>
      </c>
      <c r="N192" s="195" t="s">
        <v>348</v>
      </c>
      <c r="O192" s="195" t="s">
        <v>272</v>
      </c>
      <c r="P192" s="195" t="s">
        <v>1526</v>
      </c>
      <c r="Q192" s="194">
        <v>1</v>
      </c>
      <c r="R192" s="194">
        <v>2</v>
      </c>
      <c r="S192" s="194">
        <v>300</v>
      </c>
      <c r="T192" s="194">
        <v>15</v>
      </c>
      <c r="U192" s="194">
        <v>20</v>
      </c>
      <c r="V192" s="194">
        <v>1</v>
      </c>
      <c r="W192" s="194">
        <v>30</v>
      </c>
      <c r="X192" s="195" t="s">
        <v>392</v>
      </c>
      <c r="Y192" s="195" t="s">
        <v>393</v>
      </c>
      <c r="Z192" s="195" t="s">
        <v>1400</v>
      </c>
      <c r="AA192" s="195" t="s">
        <v>1401</v>
      </c>
      <c r="AC192" s="10"/>
      <c r="AD192" s="10"/>
      <c r="AG192" s="10"/>
      <c r="AH192" s="10"/>
      <c r="AI192" s="10"/>
      <c r="AJ192" s="10"/>
      <c r="AK192" s="10"/>
      <c r="AL192" s="10"/>
      <c r="AM192" s="10"/>
      <c r="AN192" s="10"/>
      <c r="AO192" s="10"/>
      <c r="AP192" s="10"/>
      <c r="AQ192" s="10"/>
      <c r="AR192" s="10"/>
      <c r="AS192" s="10"/>
      <c r="AT192" s="10"/>
      <c r="AU192" s="10"/>
      <c r="AV192" s="10"/>
      <c r="AW192" s="10"/>
      <c r="AX192" s="10"/>
      <c r="AY192" s="10"/>
      <c r="AZ192" s="10"/>
      <c r="BA192" s="10"/>
      <c r="BB192" s="10"/>
    </row>
    <row r="193" spans="1:54" x14ac:dyDescent="0.2">
      <c r="A193" s="194">
        <v>20255</v>
      </c>
      <c r="B193" s="195" t="s">
        <v>1527</v>
      </c>
      <c r="C193" s="195" t="s">
        <v>1527</v>
      </c>
      <c r="D193" s="195" t="s">
        <v>1528</v>
      </c>
      <c r="E193" s="195" t="s">
        <v>1529</v>
      </c>
      <c r="F193" s="195" t="s">
        <v>1529</v>
      </c>
      <c r="G193" s="195" t="s">
        <v>217</v>
      </c>
      <c r="H193" s="195" t="s">
        <v>514</v>
      </c>
      <c r="I193" s="195" t="s">
        <v>515</v>
      </c>
      <c r="J193" s="195" t="s">
        <v>516</v>
      </c>
      <c r="K193" s="195" t="s">
        <v>98</v>
      </c>
      <c r="L193" s="195" t="s">
        <v>170</v>
      </c>
      <c r="M193" s="195" t="s">
        <v>347</v>
      </c>
      <c r="N193" s="195" t="s">
        <v>348</v>
      </c>
      <c r="O193" s="195" t="s">
        <v>272</v>
      </c>
      <c r="P193" s="195" t="s">
        <v>1048</v>
      </c>
      <c r="Q193" s="194">
        <v>1</v>
      </c>
      <c r="R193" s="194">
        <v>9</v>
      </c>
      <c r="S193" s="194">
        <v>15</v>
      </c>
      <c r="T193" s="194">
        <v>1</v>
      </c>
      <c r="U193" s="194">
        <v>15</v>
      </c>
      <c r="V193" s="194">
        <v>1</v>
      </c>
      <c r="W193" s="194">
        <v>9</v>
      </c>
      <c r="X193" s="195" t="s">
        <v>1530</v>
      </c>
      <c r="Y193" s="195" t="s">
        <v>1531</v>
      </c>
      <c r="Z193" s="195" t="s">
        <v>1098</v>
      </c>
      <c r="AA193" s="195" t="s">
        <v>1099</v>
      </c>
      <c r="AC193" s="10"/>
      <c r="AD193" s="10"/>
      <c r="AG193" s="10"/>
      <c r="AH193" s="10"/>
      <c r="AI193" s="10"/>
      <c r="AJ193" s="10"/>
      <c r="AK193" s="10"/>
      <c r="AL193" s="10"/>
      <c r="AM193" s="10"/>
      <c r="AN193" s="10"/>
      <c r="AO193" s="10"/>
      <c r="AP193" s="10"/>
      <c r="AQ193" s="10"/>
      <c r="AR193" s="10"/>
      <c r="AS193" s="10"/>
      <c r="AT193" s="10"/>
      <c r="AU193" s="10"/>
      <c r="AV193" s="10"/>
      <c r="AW193" s="10"/>
      <c r="AX193" s="10"/>
      <c r="AY193" s="10"/>
      <c r="AZ193" s="10"/>
      <c r="BA193" s="10"/>
      <c r="BB193" s="10"/>
    </row>
    <row r="194" spans="1:54" x14ac:dyDescent="0.2">
      <c r="A194" s="194">
        <v>20256</v>
      </c>
      <c r="B194" s="195" t="s">
        <v>1532</v>
      </c>
      <c r="C194" s="195" t="s">
        <v>1532</v>
      </c>
      <c r="D194" s="195" t="s">
        <v>1533</v>
      </c>
      <c r="E194" s="195" t="s">
        <v>1532</v>
      </c>
      <c r="F194" s="195" t="s">
        <v>1532</v>
      </c>
      <c r="G194" s="195" t="s">
        <v>217</v>
      </c>
      <c r="H194" s="195" t="s">
        <v>514</v>
      </c>
      <c r="I194" s="195" t="s">
        <v>515</v>
      </c>
      <c r="J194" s="195" t="s">
        <v>516</v>
      </c>
      <c r="K194" s="195" t="s">
        <v>98</v>
      </c>
      <c r="L194" s="195" t="s">
        <v>99</v>
      </c>
      <c r="M194" s="195" t="s">
        <v>347</v>
      </c>
      <c r="N194" s="195" t="s">
        <v>348</v>
      </c>
      <c r="O194" s="195" t="s">
        <v>272</v>
      </c>
      <c r="P194" s="195" t="s">
        <v>1048</v>
      </c>
      <c r="Q194" s="194">
        <v>1</v>
      </c>
      <c r="R194" s="194">
        <v>1</v>
      </c>
      <c r="S194" s="194">
        <v>20</v>
      </c>
      <c r="T194" s="194">
        <v>1</v>
      </c>
      <c r="U194" s="194">
        <v>20</v>
      </c>
      <c r="V194" s="194">
        <v>1</v>
      </c>
      <c r="W194" s="194">
        <v>1</v>
      </c>
      <c r="X194" s="195" t="s">
        <v>361</v>
      </c>
      <c r="Y194" s="195" t="s">
        <v>362</v>
      </c>
      <c r="Z194" s="195" t="s">
        <v>1098</v>
      </c>
      <c r="AA194" s="195" t="s">
        <v>1099</v>
      </c>
      <c r="AC194" s="10"/>
      <c r="AD194" s="10"/>
      <c r="AG194" s="10"/>
      <c r="AH194" s="10"/>
      <c r="AI194" s="10"/>
      <c r="AJ194" s="10"/>
      <c r="AK194" s="10"/>
      <c r="AL194" s="10"/>
      <c r="AM194" s="10"/>
      <c r="AN194" s="10"/>
      <c r="AO194" s="10"/>
      <c r="AP194" s="10"/>
      <c r="AQ194" s="10"/>
      <c r="AR194" s="10"/>
      <c r="AS194" s="10"/>
      <c r="AT194" s="10"/>
      <c r="AU194" s="10"/>
      <c r="AV194" s="10"/>
      <c r="AW194" s="10"/>
      <c r="AX194" s="10"/>
      <c r="AY194" s="10"/>
      <c r="AZ194" s="10"/>
      <c r="BA194" s="10"/>
      <c r="BB194" s="10"/>
    </row>
    <row r="195" spans="1:54" x14ac:dyDescent="0.2">
      <c r="A195" s="194">
        <v>20257</v>
      </c>
      <c r="B195" s="195" t="s">
        <v>1534</v>
      </c>
      <c r="C195" s="195" t="s">
        <v>1534</v>
      </c>
      <c r="D195" s="195" t="s">
        <v>1535</v>
      </c>
      <c r="E195" s="195" t="s">
        <v>1534</v>
      </c>
      <c r="F195" s="195" t="s">
        <v>1534</v>
      </c>
      <c r="G195" s="195" t="s">
        <v>217</v>
      </c>
      <c r="H195" s="195" t="s">
        <v>514</v>
      </c>
      <c r="I195" s="195" t="s">
        <v>515</v>
      </c>
      <c r="J195" s="195" t="s">
        <v>516</v>
      </c>
      <c r="K195" s="195" t="s">
        <v>98</v>
      </c>
      <c r="L195" s="195" t="s">
        <v>99</v>
      </c>
      <c r="M195" s="195" t="s">
        <v>347</v>
      </c>
      <c r="N195" s="195" t="s">
        <v>348</v>
      </c>
      <c r="O195" s="195" t="s">
        <v>272</v>
      </c>
      <c r="P195" s="195" t="s">
        <v>1048</v>
      </c>
      <c r="Q195" s="194">
        <v>1</v>
      </c>
      <c r="R195" s="194">
        <v>1</v>
      </c>
      <c r="S195" s="194">
        <v>20</v>
      </c>
      <c r="T195" s="194">
        <v>1</v>
      </c>
      <c r="U195" s="194">
        <v>20</v>
      </c>
      <c r="V195" s="194">
        <v>1</v>
      </c>
      <c r="W195" s="194">
        <v>1</v>
      </c>
      <c r="X195" s="195" t="s">
        <v>1530</v>
      </c>
      <c r="Y195" s="195" t="s">
        <v>1531</v>
      </c>
      <c r="Z195" s="195" t="s">
        <v>1098</v>
      </c>
      <c r="AA195" s="195" t="s">
        <v>1099</v>
      </c>
      <c r="AC195" s="10"/>
      <c r="AD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0"/>
      <c r="AR195" s="10"/>
      <c r="AS195" s="10"/>
      <c r="AT195" s="10"/>
      <c r="AU195" s="10"/>
      <c r="AV195" s="10"/>
      <c r="AW195" s="10"/>
      <c r="AX195" s="10"/>
      <c r="AY195" s="10"/>
      <c r="AZ195" s="10"/>
      <c r="BA195" s="10"/>
      <c r="BB195" s="10"/>
    </row>
    <row r="196" spans="1:54" x14ac:dyDescent="0.2">
      <c r="A196" s="194">
        <v>20258</v>
      </c>
      <c r="B196" s="195" t="s">
        <v>1536</v>
      </c>
      <c r="C196" s="195" t="s">
        <v>1536</v>
      </c>
      <c r="D196" s="195" t="s">
        <v>1537</v>
      </c>
      <c r="E196" s="195" t="s">
        <v>1538</v>
      </c>
      <c r="F196" s="195" t="s">
        <v>1538</v>
      </c>
      <c r="G196" s="195" t="s">
        <v>265</v>
      </c>
      <c r="H196" s="195" t="s">
        <v>472</v>
      </c>
      <c r="I196" s="195" t="s">
        <v>473</v>
      </c>
      <c r="J196" s="195" t="s">
        <v>474</v>
      </c>
      <c r="K196" s="195" t="s">
        <v>98</v>
      </c>
      <c r="L196" s="195" t="s">
        <v>215</v>
      </c>
      <c r="M196" s="195" t="s">
        <v>187</v>
      </c>
      <c r="N196" s="195" t="s">
        <v>350</v>
      </c>
      <c r="O196" s="195" t="s">
        <v>278</v>
      </c>
      <c r="P196" s="195" t="s">
        <v>1048</v>
      </c>
      <c r="Q196" s="194">
        <v>5</v>
      </c>
      <c r="R196" s="194">
        <v>6</v>
      </c>
      <c r="S196" s="194">
        <v>250</v>
      </c>
      <c r="T196" s="194">
        <v>1</v>
      </c>
      <c r="U196" s="194">
        <v>50</v>
      </c>
      <c r="V196" s="194">
        <v>1</v>
      </c>
      <c r="W196" s="194">
        <v>6</v>
      </c>
      <c r="X196" s="195" t="s">
        <v>1539</v>
      </c>
      <c r="Y196" s="195" t="s">
        <v>1540</v>
      </c>
      <c r="Z196" s="195" t="s">
        <v>1316</v>
      </c>
      <c r="AA196" s="195" t="s">
        <v>1317</v>
      </c>
      <c r="AC196" s="10"/>
      <c r="AD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0"/>
      <c r="AR196" s="10"/>
      <c r="AS196" s="10"/>
      <c r="AT196" s="10"/>
      <c r="AU196" s="10"/>
      <c r="AV196" s="10"/>
      <c r="AW196" s="10"/>
      <c r="AX196" s="10"/>
      <c r="AY196" s="10"/>
      <c r="AZ196" s="10"/>
      <c r="BA196" s="10"/>
      <c r="BB196" s="10"/>
    </row>
    <row r="197" spans="1:54" x14ac:dyDescent="0.2">
      <c r="A197" s="194">
        <v>20259</v>
      </c>
      <c r="B197" s="195" t="s">
        <v>1541</v>
      </c>
      <c r="C197" s="195" t="s">
        <v>1541</v>
      </c>
      <c r="D197" s="195" t="s">
        <v>1537</v>
      </c>
      <c r="E197" s="195" t="s">
        <v>1538</v>
      </c>
      <c r="F197" s="195" t="s">
        <v>1538</v>
      </c>
      <c r="G197" s="195" t="s">
        <v>265</v>
      </c>
      <c r="H197" s="195" t="s">
        <v>472</v>
      </c>
      <c r="I197" s="195" t="s">
        <v>473</v>
      </c>
      <c r="J197" s="195" t="s">
        <v>474</v>
      </c>
      <c r="K197" s="195" t="s">
        <v>98</v>
      </c>
      <c r="L197" s="195" t="s">
        <v>215</v>
      </c>
      <c r="M197" s="195" t="s">
        <v>187</v>
      </c>
      <c r="N197" s="195" t="s">
        <v>350</v>
      </c>
      <c r="O197" s="195" t="s">
        <v>278</v>
      </c>
      <c r="P197" s="195" t="s">
        <v>1048</v>
      </c>
      <c r="Q197" s="194">
        <v>5</v>
      </c>
      <c r="R197" s="194">
        <v>6</v>
      </c>
      <c r="S197" s="194">
        <v>250</v>
      </c>
      <c r="T197" s="194">
        <v>1</v>
      </c>
      <c r="U197" s="194">
        <v>50</v>
      </c>
      <c r="V197" s="194">
        <v>1</v>
      </c>
      <c r="W197" s="194">
        <v>6</v>
      </c>
      <c r="X197" s="195" t="s">
        <v>1539</v>
      </c>
      <c r="Y197" s="195" t="s">
        <v>1540</v>
      </c>
      <c r="Z197" s="195" t="s">
        <v>1316</v>
      </c>
      <c r="AA197" s="195" t="s">
        <v>1317</v>
      </c>
      <c r="AC197" s="10"/>
      <c r="AD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0"/>
      <c r="AR197" s="10"/>
      <c r="AS197" s="10"/>
      <c r="AT197" s="10"/>
      <c r="AU197" s="10"/>
      <c r="AV197" s="10"/>
      <c r="AW197" s="10"/>
      <c r="AX197" s="10"/>
      <c r="AY197" s="10"/>
      <c r="AZ197" s="10"/>
      <c r="BA197" s="10"/>
      <c r="BB197" s="10"/>
    </row>
    <row r="198" spans="1:54" x14ac:dyDescent="0.2">
      <c r="A198" s="194">
        <v>20260</v>
      </c>
      <c r="B198" s="195" t="s">
        <v>1542</v>
      </c>
      <c r="C198" s="195" t="s">
        <v>1542</v>
      </c>
      <c r="D198" s="195" t="s">
        <v>1537</v>
      </c>
      <c r="E198" s="195" t="s">
        <v>1538</v>
      </c>
      <c r="F198" s="195" t="s">
        <v>1538</v>
      </c>
      <c r="G198" s="195" t="s">
        <v>265</v>
      </c>
      <c r="H198" s="195" t="s">
        <v>472</v>
      </c>
      <c r="I198" s="195" t="s">
        <v>473</v>
      </c>
      <c r="J198" s="195" t="s">
        <v>474</v>
      </c>
      <c r="K198" s="195" t="s">
        <v>98</v>
      </c>
      <c r="L198" s="195" t="s">
        <v>215</v>
      </c>
      <c r="M198" s="195" t="s">
        <v>187</v>
      </c>
      <c r="N198" s="195" t="s">
        <v>350</v>
      </c>
      <c r="O198" s="195" t="s">
        <v>278</v>
      </c>
      <c r="P198" s="195" t="s">
        <v>1048</v>
      </c>
      <c r="Q198" s="194">
        <v>5</v>
      </c>
      <c r="R198" s="194">
        <v>6</v>
      </c>
      <c r="S198" s="194">
        <v>250</v>
      </c>
      <c r="T198" s="194">
        <v>1</v>
      </c>
      <c r="U198" s="194">
        <v>50</v>
      </c>
      <c r="V198" s="194">
        <v>1</v>
      </c>
      <c r="W198" s="194">
        <v>6</v>
      </c>
      <c r="X198" s="195" t="s">
        <v>1539</v>
      </c>
      <c r="Y198" s="195" t="s">
        <v>1540</v>
      </c>
      <c r="Z198" s="195" t="s">
        <v>1316</v>
      </c>
      <c r="AA198" s="195" t="s">
        <v>1317</v>
      </c>
      <c r="AC198" s="10"/>
      <c r="AD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0"/>
      <c r="AR198" s="10"/>
      <c r="AS198" s="10"/>
      <c r="AT198" s="10"/>
      <c r="AU198" s="10"/>
      <c r="AV198" s="10"/>
      <c r="AW198" s="10"/>
      <c r="AX198" s="10"/>
      <c r="AY198" s="10"/>
      <c r="AZ198" s="10"/>
      <c r="BA198" s="10"/>
      <c r="BB198" s="10"/>
    </row>
    <row r="199" spans="1:54" x14ac:dyDescent="0.2">
      <c r="A199" s="194">
        <v>20261</v>
      </c>
      <c r="B199" s="195" t="s">
        <v>1543</v>
      </c>
      <c r="C199" s="195" t="s">
        <v>1543</v>
      </c>
      <c r="D199" s="195" t="s">
        <v>1537</v>
      </c>
      <c r="E199" s="195" t="s">
        <v>1538</v>
      </c>
      <c r="F199" s="195" t="s">
        <v>1538</v>
      </c>
      <c r="G199" s="195" t="s">
        <v>265</v>
      </c>
      <c r="H199" s="195" t="s">
        <v>472</v>
      </c>
      <c r="I199" s="195" t="s">
        <v>473</v>
      </c>
      <c r="J199" s="195" t="s">
        <v>474</v>
      </c>
      <c r="K199" s="195" t="s">
        <v>98</v>
      </c>
      <c r="L199" s="195" t="s">
        <v>215</v>
      </c>
      <c r="M199" s="195" t="s">
        <v>187</v>
      </c>
      <c r="N199" s="195" t="s">
        <v>350</v>
      </c>
      <c r="O199" s="195" t="s">
        <v>278</v>
      </c>
      <c r="P199" s="195" t="s">
        <v>1048</v>
      </c>
      <c r="Q199" s="194">
        <v>5</v>
      </c>
      <c r="R199" s="194">
        <v>6</v>
      </c>
      <c r="S199" s="194">
        <v>250</v>
      </c>
      <c r="T199" s="194">
        <v>1</v>
      </c>
      <c r="U199" s="194">
        <v>50</v>
      </c>
      <c r="V199" s="194">
        <v>1</v>
      </c>
      <c r="W199" s="194">
        <v>6</v>
      </c>
      <c r="X199" s="195" t="s">
        <v>369</v>
      </c>
      <c r="Y199" s="195" t="s">
        <v>340</v>
      </c>
      <c r="Z199" s="195" t="s">
        <v>1316</v>
      </c>
      <c r="AA199" s="195" t="s">
        <v>1317</v>
      </c>
      <c r="AC199" s="10"/>
      <c r="AD199" s="10"/>
      <c r="AG199" s="10"/>
      <c r="AH199" s="10"/>
      <c r="AI199" s="10"/>
      <c r="AJ199" s="10"/>
      <c r="AK199" s="10"/>
      <c r="AL199" s="10"/>
      <c r="AM199" s="10"/>
      <c r="AN199" s="10"/>
      <c r="AO199" s="10"/>
      <c r="AP199" s="10"/>
      <c r="AQ199" s="10"/>
      <c r="AR199" s="10"/>
      <c r="AS199" s="10"/>
      <c r="AT199" s="10"/>
      <c r="AU199" s="10"/>
      <c r="AV199" s="10"/>
      <c r="AW199" s="10"/>
      <c r="AX199" s="10"/>
      <c r="AY199" s="10"/>
      <c r="AZ199" s="10"/>
      <c r="BA199" s="10"/>
      <c r="BB199" s="10"/>
    </row>
    <row r="200" spans="1:54" x14ac:dyDescent="0.2">
      <c r="A200" s="194">
        <v>20262</v>
      </c>
      <c r="B200" s="195" t="s">
        <v>1544</v>
      </c>
      <c r="C200" s="195" t="s">
        <v>1544</v>
      </c>
      <c r="D200" s="195" t="s">
        <v>1537</v>
      </c>
      <c r="E200" s="195" t="s">
        <v>1538</v>
      </c>
      <c r="F200" s="195" t="s">
        <v>1538</v>
      </c>
      <c r="G200" s="195" t="s">
        <v>265</v>
      </c>
      <c r="H200" s="195" t="s">
        <v>472</v>
      </c>
      <c r="I200" s="195" t="s">
        <v>473</v>
      </c>
      <c r="J200" s="195" t="s">
        <v>474</v>
      </c>
      <c r="K200" s="195" t="s">
        <v>98</v>
      </c>
      <c r="L200" s="195" t="s">
        <v>215</v>
      </c>
      <c r="M200" s="195" t="s">
        <v>187</v>
      </c>
      <c r="N200" s="195" t="s">
        <v>350</v>
      </c>
      <c r="O200" s="195" t="s">
        <v>278</v>
      </c>
      <c r="P200" s="195" t="s">
        <v>1048</v>
      </c>
      <c r="Q200" s="194">
        <v>5</v>
      </c>
      <c r="R200" s="194">
        <v>6</v>
      </c>
      <c r="S200" s="194">
        <v>250</v>
      </c>
      <c r="T200" s="194">
        <v>1</v>
      </c>
      <c r="U200" s="194">
        <v>50</v>
      </c>
      <c r="V200" s="194">
        <v>1</v>
      </c>
      <c r="W200" s="194">
        <v>6</v>
      </c>
      <c r="X200" s="195" t="s">
        <v>329</v>
      </c>
      <c r="Y200" s="195" t="s">
        <v>330</v>
      </c>
      <c r="Z200" s="195" t="s">
        <v>1316</v>
      </c>
      <c r="AA200" s="195" t="s">
        <v>1317</v>
      </c>
      <c r="AC200" s="10"/>
      <c r="AD200" s="10"/>
      <c r="AG200" s="10"/>
      <c r="AH200" s="10"/>
      <c r="AI200" s="10"/>
      <c r="AJ200" s="10"/>
      <c r="AK200" s="10"/>
      <c r="AL200" s="10"/>
      <c r="AM200" s="10"/>
      <c r="AN200" s="10"/>
      <c r="AO200" s="10"/>
      <c r="AP200" s="10"/>
      <c r="AQ200" s="10"/>
      <c r="AR200" s="10"/>
      <c r="AS200" s="10"/>
      <c r="AT200" s="10"/>
      <c r="AU200" s="10"/>
      <c r="AV200" s="10"/>
      <c r="AW200" s="10"/>
      <c r="AX200" s="10"/>
      <c r="AY200" s="10"/>
      <c r="AZ200" s="10"/>
      <c r="BA200" s="10"/>
      <c r="BB200" s="10"/>
    </row>
    <row r="201" spans="1:54" x14ac:dyDescent="0.2">
      <c r="A201" s="194">
        <v>20263</v>
      </c>
      <c r="B201" s="195" t="s">
        <v>1545</v>
      </c>
      <c r="C201" s="195" t="s">
        <v>1546</v>
      </c>
      <c r="D201" s="195" t="s">
        <v>1547</v>
      </c>
      <c r="E201" s="195" t="s">
        <v>1548</v>
      </c>
      <c r="F201" s="195" t="s">
        <v>1549</v>
      </c>
      <c r="G201" s="195" t="s">
        <v>265</v>
      </c>
      <c r="H201" s="195" t="s">
        <v>117</v>
      </c>
      <c r="I201" s="195" t="s">
        <v>1550</v>
      </c>
      <c r="J201" s="195" t="s">
        <v>289</v>
      </c>
      <c r="K201" s="195" t="s">
        <v>98</v>
      </c>
      <c r="L201" s="195" t="s">
        <v>118</v>
      </c>
      <c r="M201" s="195" t="s">
        <v>138</v>
      </c>
      <c r="N201" s="195" t="s">
        <v>350</v>
      </c>
      <c r="O201" s="195" t="s">
        <v>272</v>
      </c>
      <c r="P201" s="195" t="s">
        <v>1048</v>
      </c>
      <c r="Q201" s="194">
        <v>1</v>
      </c>
      <c r="R201" s="194">
        <v>1</v>
      </c>
      <c r="S201" s="194">
        <v>30</v>
      </c>
      <c r="T201" s="194">
        <v>1</v>
      </c>
      <c r="U201" s="194">
        <v>30</v>
      </c>
      <c r="V201" s="194">
        <v>1</v>
      </c>
      <c r="W201" s="194">
        <v>1</v>
      </c>
      <c r="X201" s="195" t="s">
        <v>1539</v>
      </c>
      <c r="Y201" s="195" t="s">
        <v>1540</v>
      </c>
      <c r="Z201" s="195" t="s">
        <v>1098</v>
      </c>
      <c r="AA201" s="195" t="s">
        <v>1099</v>
      </c>
      <c r="AC201" s="10"/>
      <c r="AD201" s="10"/>
      <c r="AG201" s="10"/>
      <c r="AH201" s="10"/>
      <c r="AI201" s="10"/>
      <c r="AJ201" s="10"/>
      <c r="AK201" s="10"/>
      <c r="AL201" s="10"/>
      <c r="AM201" s="10"/>
      <c r="AN201" s="10"/>
      <c r="AO201" s="10"/>
      <c r="AP201" s="10"/>
      <c r="AQ201" s="10"/>
      <c r="AR201" s="10"/>
      <c r="AS201" s="10"/>
      <c r="AT201" s="10"/>
      <c r="AU201" s="10"/>
      <c r="AV201" s="10"/>
      <c r="AW201" s="10"/>
      <c r="AX201" s="10"/>
      <c r="AY201" s="10"/>
      <c r="AZ201" s="10"/>
      <c r="BA201" s="10"/>
      <c r="BB201" s="10"/>
    </row>
    <row r="202" spans="1:54" x14ac:dyDescent="0.2">
      <c r="A202" s="194">
        <v>20264</v>
      </c>
      <c r="B202" s="195" t="s">
        <v>1551</v>
      </c>
      <c r="C202" s="195" t="s">
        <v>1551</v>
      </c>
      <c r="D202" s="195" t="s">
        <v>1552</v>
      </c>
      <c r="E202" s="195" t="s">
        <v>1553</v>
      </c>
      <c r="F202" s="195" t="s">
        <v>1554</v>
      </c>
      <c r="G202" s="195" t="s">
        <v>265</v>
      </c>
      <c r="H202" s="195" t="s">
        <v>117</v>
      </c>
      <c r="I202" s="195" t="s">
        <v>130</v>
      </c>
      <c r="J202" s="195" t="s">
        <v>351</v>
      </c>
      <c r="K202" s="195" t="s">
        <v>98</v>
      </c>
      <c r="L202" s="195" t="s">
        <v>118</v>
      </c>
      <c r="M202" s="195" t="s">
        <v>138</v>
      </c>
      <c r="N202" s="195" t="s">
        <v>350</v>
      </c>
      <c r="O202" s="195" t="s">
        <v>272</v>
      </c>
      <c r="P202" s="195" t="s">
        <v>1048</v>
      </c>
      <c r="Q202" s="194">
        <v>6</v>
      </c>
      <c r="R202" s="194">
        <v>6</v>
      </c>
      <c r="S202" s="194">
        <v>240</v>
      </c>
      <c r="T202" s="194">
        <v>1</v>
      </c>
      <c r="U202" s="194">
        <v>20</v>
      </c>
      <c r="V202" s="194">
        <v>1</v>
      </c>
      <c r="W202" s="194">
        <v>6</v>
      </c>
      <c r="X202" s="195" t="s">
        <v>1539</v>
      </c>
      <c r="Y202" s="195" t="s">
        <v>1540</v>
      </c>
      <c r="Z202" s="195" t="s">
        <v>1316</v>
      </c>
      <c r="AA202" s="195" t="s">
        <v>1317</v>
      </c>
      <c r="AC202" s="10"/>
      <c r="AD202" s="10"/>
      <c r="AG202" s="10"/>
      <c r="AH202" s="10"/>
      <c r="AI202" s="10"/>
      <c r="AJ202" s="10"/>
      <c r="AK202" s="10"/>
      <c r="AL202" s="10"/>
      <c r="AM202" s="10"/>
      <c r="AN202" s="10"/>
      <c r="AO202" s="10"/>
      <c r="AP202" s="10"/>
      <c r="AQ202" s="10"/>
      <c r="AR202" s="10"/>
      <c r="AS202" s="10"/>
      <c r="AT202" s="10"/>
      <c r="AU202" s="10"/>
      <c r="AV202" s="10"/>
      <c r="AW202" s="10"/>
      <c r="AX202" s="10"/>
      <c r="AY202" s="10"/>
      <c r="AZ202" s="10"/>
      <c r="BA202" s="10"/>
      <c r="BB202" s="10"/>
    </row>
    <row r="203" spans="1:54" x14ac:dyDescent="0.2">
      <c r="A203" s="194">
        <v>20265</v>
      </c>
      <c r="B203" s="195" t="s">
        <v>1555</v>
      </c>
      <c r="C203" s="195" t="s">
        <v>1556</v>
      </c>
      <c r="D203" s="195" t="s">
        <v>1552</v>
      </c>
      <c r="E203" s="195" t="s">
        <v>1553</v>
      </c>
      <c r="F203" s="195" t="s">
        <v>1554</v>
      </c>
      <c r="G203" s="195" t="s">
        <v>265</v>
      </c>
      <c r="H203" s="195" t="s">
        <v>117</v>
      </c>
      <c r="I203" s="195" t="s">
        <v>130</v>
      </c>
      <c r="J203" s="195" t="s">
        <v>351</v>
      </c>
      <c r="K203" s="195" t="s">
        <v>98</v>
      </c>
      <c r="L203" s="195" t="s">
        <v>118</v>
      </c>
      <c r="M203" s="195" t="s">
        <v>144</v>
      </c>
      <c r="N203" s="195" t="s">
        <v>350</v>
      </c>
      <c r="O203" s="195" t="s">
        <v>272</v>
      </c>
      <c r="P203" s="195" t="s">
        <v>1048</v>
      </c>
      <c r="Q203" s="194">
        <v>6</v>
      </c>
      <c r="R203" s="194">
        <v>6</v>
      </c>
      <c r="S203" s="194">
        <v>240</v>
      </c>
      <c r="T203" s="194">
        <v>1</v>
      </c>
      <c r="U203" s="194">
        <v>20</v>
      </c>
      <c r="V203" s="194">
        <v>1</v>
      </c>
      <c r="W203" s="194">
        <v>6</v>
      </c>
      <c r="X203" s="195" t="s">
        <v>1539</v>
      </c>
      <c r="Y203" s="195" t="s">
        <v>1540</v>
      </c>
      <c r="Z203" s="195" t="s">
        <v>1316</v>
      </c>
      <c r="AA203" s="195" t="s">
        <v>1317</v>
      </c>
      <c r="AC203" s="10"/>
      <c r="AD203" s="10"/>
      <c r="AG203" s="10"/>
      <c r="AH203" s="10"/>
      <c r="AI203" s="10"/>
      <c r="AJ203" s="10"/>
      <c r="AK203" s="10"/>
      <c r="AL203" s="10"/>
      <c r="AM203" s="10"/>
      <c r="AN203" s="10"/>
      <c r="AO203" s="10"/>
      <c r="AP203" s="10"/>
      <c r="AQ203" s="10"/>
      <c r="AR203" s="10"/>
      <c r="AS203" s="10"/>
      <c r="AT203" s="10"/>
      <c r="AU203" s="10"/>
      <c r="AV203" s="10"/>
      <c r="AW203" s="10"/>
      <c r="AX203" s="10"/>
      <c r="AY203" s="10"/>
      <c r="AZ203" s="10"/>
      <c r="BA203" s="10"/>
      <c r="BB203" s="10"/>
    </row>
    <row r="204" spans="1:54" x14ac:dyDescent="0.2">
      <c r="A204" s="194">
        <v>20266</v>
      </c>
      <c r="B204" s="195" t="s">
        <v>1557</v>
      </c>
      <c r="C204" s="195" t="s">
        <v>1558</v>
      </c>
      <c r="D204" s="195" t="s">
        <v>1552</v>
      </c>
      <c r="E204" s="195" t="s">
        <v>1553</v>
      </c>
      <c r="F204" s="195" t="s">
        <v>1554</v>
      </c>
      <c r="G204" s="195" t="s">
        <v>265</v>
      </c>
      <c r="H204" s="195" t="s">
        <v>117</v>
      </c>
      <c r="I204" s="195" t="s">
        <v>130</v>
      </c>
      <c r="J204" s="195" t="s">
        <v>351</v>
      </c>
      <c r="K204" s="195" t="s">
        <v>98</v>
      </c>
      <c r="L204" s="195" t="s">
        <v>118</v>
      </c>
      <c r="M204" s="195" t="s">
        <v>138</v>
      </c>
      <c r="N204" s="195" t="s">
        <v>350</v>
      </c>
      <c r="O204" s="195" t="s">
        <v>272</v>
      </c>
      <c r="P204" s="195" t="s">
        <v>1048</v>
      </c>
      <c r="Q204" s="194">
        <v>6</v>
      </c>
      <c r="R204" s="194">
        <v>6</v>
      </c>
      <c r="S204" s="194">
        <v>240</v>
      </c>
      <c r="T204" s="194">
        <v>1</v>
      </c>
      <c r="U204" s="194">
        <v>20</v>
      </c>
      <c r="V204" s="194">
        <v>1</v>
      </c>
      <c r="W204" s="194">
        <v>6</v>
      </c>
      <c r="X204" s="195" t="s">
        <v>1539</v>
      </c>
      <c r="Y204" s="195" t="s">
        <v>1540</v>
      </c>
      <c r="Z204" s="195" t="s">
        <v>1316</v>
      </c>
      <c r="AA204" s="195" t="s">
        <v>1317</v>
      </c>
      <c r="AC204" s="10"/>
      <c r="AD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0"/>
      <c r="AQ204" s="10"/>
      <c r="AR204" s="10"/>
      <c r="AS204" s="10"/>
      <c r="AT204" s="10"/>
      <c r="AU204" s="10"/>
      <c r="AV204" s="10"/>
      <c r="AW204" s="10"/>
      <c r="AX204" s="10"/>
      <c r="AY204" s="10"/>
      <c r="AZ204" s="10"/>
      <c r="BA204" s="10"/>
      <c r="BB204" s="10"/>
    </row>
    <row r="205" spans="1:54" x14ac:dyDescent="0.2">
      <c r="A205" s="194">
        <v>20267</v>
      </c>
      <c r="B205" s="195" t="s">
        <v>1559</v>
      </c>
      <c r="C205" s="195" t="s">
        <v>1560</v>
      </c>
      <c r="D205" s="195" t="s">
        <v>1552</v>
      </c>
      <c r="E205" s="195" t="s">
        <v>1553</v>
      </c>
      <c r="F205" s="195" t="s">
        <v>1554</v>
      </c>
      <c r="G205" s="195" t="s">
        <v>265</v>
      </c>
      <c r="H205" s="195" t="s">
        <v>117</v>
      </c>
      <c r="I205" s="195" t="s">
        <v>130</v>
      </c>
      <c r="J205" s="195" t="s">
        <v>351</v>
      </c>
      <c r="K205" s="195" t="s">
        <v>98</v>
      </c>
      <c r="L205" s="195" t="s">
        <v>118</v>
      </c>
      <c r="M205" s="195" t="s">
        <v>144</v>
      </c>
      <c r="N205" s="195" t="s">
        <v>350</v>
      </c>
      <c r="O205" s="195" t="s">
        <v>272</v>
      </c>
      <c r="P205" s="195" t="s">
        <v>1048</v>
      </c>
      <c r="Q205" s="194">
        <v>6</v>
      </c>
      <c r="R205" s="194">
        <v>6</v>
      </c>
      <c r="S205" s="194">
        <v>240</v>
      </c>
      <c r="T205" s="194">
        <v>1</v>
      </c>
      <c r="U205" s="194">
        <v>20</v>
      </c>
      <c r="V205" s="194">
        <v>1</v>
      </c>
      <c r="W205" s="194">
        <v>6</v>
      </c>
      <c r="X205" s="195" t="s">
        <v>1539</v>
      </c>
      <c r="Y205" s="195" t="s">
        <v>1540</v>
      </c>
      <c r="Z205" s="195" t="s">
        <v>1316</v>
      </c>
      <c r="AA205" s="195" t="s">
        <v>1317</v>
      </c>
      <c r="AC205" s="10"/>
      <c r="AD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0"/>
      <c r="AQ205" s="10"/>
      <c r="AR205" s="10"/>
      <c r="AS205" s="10"/>
      <c r="AT205" s="10"/>
      <c r="AU205" s="10"/>
      <c r="AV205" s="10"/>
      <c r="AW205" s="10"/>
      <c r="AX205" s="10"/>
      <c r="AY205" s="10"/>
      <c r="AZ205" s="10"/>
      <c r="BA205" s="10"/>
      <c r="BB205" s="10"/>
    </row>
    <row r="206" spans="1:54" x14ac:dyDescent="0.2">
      <c r="A206" s="194">
        <v>20268</v>
      </c>
      <c r="B206" s="195" t="s">
        <v>1561</v>
      </c>
      <c r="C206" s="195" t="s">
        <v>1562</v>
      </c>
      <c r="D206" s="195" t="s">
        <v>1552</v>
      </c>
      <c r="E206" s="195" t="s">
        <v>1553</v>
      </c>
      <c r="F206" s="195" t="s">
        <v>1554</v>
      </c>
      <c r="G206" s="195" t="s">
        <v>265</v>
      </c>
      <c r="H206" s="195" t="s">
        <v>117</v>
      </c>
      <c r="I206" s="195" t="s">
        <v>130</v>
      </c>
      <c r="J206" s="195" t="s">
        <v>351</v>
      </c>
      <c r="K206" s="195" t="s">
        <v>98</v>
      </c>
      <c r="L206" s="195" t="s">
        <v>118</v>
      </c>
      <c r="M206" s="195" t="s">
        <v>138</v>
      </c>
      <c r="N206" s="195" t="s">
        <v>350</v>
      </c>
      <c r="O206" s="195" t="s">
        <v>272</v>
      </c>
      <c r="P206" s="195" t="s">
        <v>1048</v>
      </c>
      <c r="Q206" s="194">
        <v>6</v>
      </c>
      <c r="R206" s="194">
        <v>3</v>
      </c>
      <c r="S206" s="194">
        <v>240</v>
      </c>
      <c r="T206" s="194">
        <v>2</v>
      </c>
      <c r="U206" s="194">
        <v>40</v>
      </c>
      <c r="V206" s="194">
        <v>1</v>
      </c>
      <c r="W206" s="194">
        <v>6</v>
      </c>
      <c r="X206" s="195" t="s">
        <v>1539</v>
      </c>
      <c r="Y206" s="195" t="s">
        <v>1540</v>
      </c>
      <c r="Z206" s="195" t="s">
        <v>1316</v>
      </c>
      <c r="AA206" s="195" t="s">
        <v>1317</v>
      </c>
      <c r="AC206" s="10"/>
      <c r="AD206" s="10"/>
      <c r="AG206" s="10"/>
      <c r="AH206" s="10"/>
      <c r="AI206" s="10"/>
      <c r="AJ206" s="10"/>
      <c r="AK206" s="10"/>
      <c r="AL206" s="10"/>
      <c r="AM206" s="10"/>
      <c r="AN206" s="10"/>
      <c r="AO206" s="10"/>
      <c r="AP206" s="10"/>
      <c r="AQ206" s="10"/>
      <c r="AR206" s="10"/>
      <c r="AS206" s="10"/>
      <c r="AT206" s="10"/>
      <c r="AU206" s="10"/>
      <c r="AV206" s="10"/>
      <c r="AW206" s="10"/>
      <c r="AX206" s="10"/>
      <c r="AY206" s="10"/>
      <c r="AZ206" s="10"/>
      <c r="BA206" s="10"/>
      <c r="BB206" s="10"/>
    </row>
    <row r="207" spans="1:54" x14ac:dyDescent="0.2">
      <c r="A207" s="194">
        <v>20269</v>
      </c>
      <c r="B207" s="195" t="s">
        <v>1563</v>
      </c>
      <c r="C207" s="195" t="s">
        <v>1564</v>
      </c>
      <c r="D207" s="195" t="s">
        <v>1552</v>
      </c>
      <c r="E207" s="195" t="s">
        <v>1553</v>
      </c>
      <c r="F207" s="195" t="s">
        <v>1554</v>
      </c>
      <c r="G207" s="195" t="s">
        <v>265</v>
      </c>
      <c r="H207" s="195" t="s">
        <v>117</v>
      </c>
      <c r="I207" s="195" t="s">
        <v>130</v>
      </c>
      <c r="J207" s="195" t="s">
        <v>351</v>
      </c>
      <c r="K207" s="195" t="s">
        <v>98</v>
      </c>
      <c r="L207" s="195" t="s">
        <v>118</v>
      </c>
      <c r="M207" s="195" t="s">
        <v>144</v>
      </c>
      <c r="N207" s="195" t="s">
        <v>350</v>
      </c>
      <c r="O207" s="195" t="s">
        <v>272</v>
      </c>
      <c r="P207" s="195" t="s">
        <v>1048</v>
      </c>
      <c r="Q207" s="194">
        <v>6</v>
      </c>
      <c r="R207" s="194">
        <v>3</v>
      </c>
      <c r="S207" s="194">
        <v>240</v>
      </c>
      <c r="T207" s="194">
        <v>2</v>
      </c>
      <c r="U207" s="194">
        <v>40</v>
      </c>
      <c r="V207" s="194">
        <v>1</v>
      </c>
      <c r="W207" s="194">
        <v>6</v>
      </c>
      <c r="X207" s="195" t="s">
        <v>1539</v>
      </c>
      <c r="Y207" s="195" t="s">
        <v>1540</v>
      </c>
      <c r="Z207" s="195" t="s">
        <v>1316</v>
      </c>
      <c r="AA207" s="195" t="s">
        <v>1317</v>
      </c>
      <c r="AC207" s="10"/>
      <c r="AD207" s="10"/>
      <c r="AG207" s="10"/>
      <c r="AH207" s="10"/>
      <c r="AI207" s="10"/>
      <c r="AJ207" s="10"/>
      <c r="AK207" s="10"/>
      <c r="AL207" s="10"/>
      <c r="AM207" s="10"/>
      <c r="AN207" s="10"/>
      <c r="AO207" s="10"/>
      <c r="AP207" s="10"/>
      <c r="AQ207" s="10"/>
      <c r="AR207" s="10"/>
      <c r="AS207" s="10"/>
      <c r="AT207" s="10"/>
      <c r="AU207" s="10"/>
      <c r="AV207" s="10"/>
      <c r="AW207" s="10"/>
      <c r="AX207" s="10"/>
      <c r="AY207" s="10"/>
      <c r="AZ207" s="10"/>
      <c r="BA207" s="10"/>
      <c r="BB207" s="10"/>
    </row>
    <row r="208" spans="1:54" x14ac:dyDescent="0.2">
      <c r="A208" s="194">
        <v>20270</v>
      </c>
      <c r="B208" s="195" t="s">
        <v>1565</v>
      </c>
      <c r="C208" s="195" t="s">
        <v>1566</v>
      </c>
      <c r="D208" s="195" t="s">
        <v>1567</v>
      </c>
      <c r="E208" s="195" t="s">
        <v>1568</v>
      </c>
      <c r="F208" s="195" t="s">
        <v>1569</v>
      </c>
      <c r="G208" s="195" t="s">
        <v>265</v>
      </c>
      <c r="H208" s="195" t="s">
        <v>117</v>
      </c>
      <c r="I208" s="195" t="s">
        <v>234</v>
      </c>
      <c r="J208" s="195" t="s">
        <v>319</v>
      </c>
      <c r="K208" s="195" t="s">
        <v>98</v>
      </c>
      <c r="L208" s="195" t="s">
        <v>118</v>
      </c>
      <c r="M208" s="195" t="s">
        <v>144</v>
      </c>
      <c r="N208" s="195" t="s">
        <v>350</v>
      </c>
      <c r="O208" s="195" t="s">
        <v>272</v>
      </c>
      <c r="P208" s="195" t="s">
        <v>1048</v>
      </c>
      <c r="Q208" s="194">
        <v>5</v>
      </c>
      <c r="R208" s="194">
        <v>24</v>
      </c>
      <c r="S208" s="194">
        <v>105</v>
      </c>
      <c r="T208" s="194">
        <v>1</v>
      </c>
      <c r="U208" s="194">
        <v>20</v>
      </c>
      <c r="V208" s="194">
        <v>1</v>
      </c>
      <c r="W208" s="194">
        <v>24</v>
      </c>
      <c r="X208" s="195" t="s">
        <v>1539</v>
      </c>
      <c r="Y208" s="195" t="s">
        <v>1540</v>
      </c>
      <c r="Z208" s="195" t="s">
        <v>1316</v>
      </c>
      <c r="AA208" s="195" t="s">
        <v>1317</v>
      </c>
      <c r="AC208" s="10"/>
      <c r="AD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0"/>
      <c r="AQ208" s="10"/>
      <c r="AR208" s="10"/>
      <c r="AS208" s="10"/>
      <c r="AT208" s="10"/>
      <c r="AU208" s="10"/>
      <c r="AV208" s="10"/>
      <c r="AW208" s="10"/>
      <c r="AX208" s="10"/>
      <c r="AY208" s="10"/>
      <c r="AZ208" s="10"/>
      <c r="BA208" s="10"/>
      <c r="BB208" s="10"/>
    </row>
    <row r="209" spans="1:54" x14ac:dyDescent="0.2">
      <c r="A209" s="194">
        <v>20271</v>
      </c>
      <c r="B209" s="195" t="s">
        <v>1570</v>
      </c>
      <c r="C209" s="195" t="s">
        <v>1566</v>
      </c>
      <c r="D209" s="195" t="s">
        <v>1567</v>
      </c>
      <c r="E209" s="195" t="s">
        <v>1568</v>
      </c>
      <c r="F209" s="195" t="s">
        <v>1569</v>
      </c>
      <c r="G209" s="195" t="s">
        <v>265</v>
      </c>
      <c r="H209" s="195" t="s">
        <v>117</v>
      </c>
      <c r="I209" s="195" t="s">
        <v>234</v>
      </c>
      <c r="J209" s="195" t="s">
        <v>319</v>
      </c>
      <c r="K209" s="195" t="s">
        <v>98</v>
      </c>
      <c r="L209" s="195" t="s">
        <v>118</v>
      </c>
      <c r="M209" s="195" t="s">
        <v>144</v>
      </c>
      <c r="N209" s="195" t="s">
        <v>350</v>
      </c>
      <c r="O209" s="195" t="s">
        <v>272</v>
      </c>
      <c r="P209" s="195" t="s">
        <v>1048</v>
      </c>
      <c r="Q209" s="194">
        <v>5</v>
      </c>
      <c r="R209" s="194">
        <v>21</v>
      </c>
      <c r="S209" s="194">
        <v>105</v>
      </c>
      <c r="T209" s="194">
        <v>1</v>
      </c>
      <c r="U209" s="194">
        <v>25</v>
      </c>
      <c r="V209" s="194">
        <v>1</v>
      </c>
      <c r="W209" s="194">
        <v>21</v>
      </c>
      <c r="X209" s="195" t="s">
        <v>1539</v>
      </c>
      <c r="Y209" s="195" t="s">
        <v>1540</v>
      </c>
      <c r="Z209" s="195" t="s">
        <v>1316</v>
      </c>
      <c r="AA209" s="195" t="s">
        <v>1317</v>
      </c>
      <c r="AC209" s="10"/>
      <c r="AD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0"/>
      <c r="AQ209" s="10"/>
      <c r="AR209" s="10"/>
      <c r="AS209" s="10"/>
      <c r="AT209" s="10"/>
      <c r="AU209" s="10"/>
      <c r="AV209" s="10"/>
      <c r="AW209" s="10"/>
      <c r="AX209" s="10"/>
      <c r="AY209" s="10"/>
      <c r="AZ209" s="10"/>
      <c r="BA209" s="10"/>
      <c r="BB209" s="10"/>
    </row>
    <row r="210" spans="1:54" x14ac:dyDescent="0.2">
      <c r="A210" s="194">
        <v>20272</v>
      </c>
      <c r="B210" s="195" t="s">
        <v>1571</v>
      </c>
      <c r="C210" s="195" t="s">
        <v>1572</v>
      </c>
      <c r="D210" s="195" t="s">
        <v>1567</v>
      </c>
      <c r="E210" s="195" t="s">
        <v>1568</v>
      </c>
      <c r="F210" s="195" t="s">
        <v>1569</v>
      </c>
      <c r="G210" s="195" t="s">
        <v>265</v>
      </c>
      <c r="H210" s="195" t="s">
        <v>117</v>
      </c>
      <c r="I210" s="195" t="s">
        <v>234</v>
      </c>
      <c r="J210" s="195" t="s">
        <v>319</v>
      </c>
      <c r="K210" s="195" t="s">
        <v>98</v>
      </c>
      <c r="L210" s="195" t="s">
        <v>118</v>
      </c>
      <c r="M210" s="195" t="s">
        <v>144</v>
      </c>
      <c r="N210" s="195" t="s">
        <v>350</v>
      </c>
      <c r="O210" s="195" t="s">
        <v>272</v>
      </c>
      <c r="P210" s="195" t="s">
        <v>1048</v>
      </c>
      <c r="Q210" s="194">
        <v>5</v>
      </c>
      <c r="R210" s="194">
        <v>24</v>
      </c>
      <c r="S210" s="194">
        <v>105</v>
      </c>
      <c r="T210" s="194">
        <v>1</v>
      </c>
      <c r="U210" s="194">
        <v>20</v>
      </c>
      <c r="V210" s="194">
        <v>1</v>
      </c>
      <c r="W210" s="194">
        <v>24</v>
      </c>
      <c r="X210" s="195" t="s">
        <v>1539</v>
      </c>
      <c r="Y210" s="195" t="s">
        <v>1540</v>
      </c>
      <c r="Z210" s="195" t="s">
        <v>1316</v>
      </c>
      <c r="AA210" s="195" t="s">
        <v>1317</v>
      </c>
      <c r="AC210" s="10"/>
      <c r="AD210" s="10"/>
      <c r="AG210" s="10"/>
      <c r="AH210" s="10"/>
      <c r="AI210" s="10"/>
      <c r="AJ210" s="10"/>
      <c r="AK210" s="10"/>
      <c r="AL210" s="10"/>
      <c r="AM210" s="10"/>
      <c r="AN210" s="10"/>
      <c r="AO210" s="10"/>
      <c r="AP210" s="10"/>
      <c r="AQ210" s="10"/>
      <c r="AR210" s="10"/>
      <c r="AS210" s="10"/>
      <c r="AT210" s="10"/>
      <c r="AU210" s="10"/>
      <c r="AV210" s="10"/>
      <c r="AW210" s="10"/>
      <c r="AX210" s="10"/>
      <c r="AY210" s="10"/>
      <c r="AZ210" s="10"/>
      <c r="BA210" s="10"/>
      <c r="BB210" s="10"/>
    </row>
    <row r="211" spans="1:54" x14ac:dyDescent="0.2">
      <c r="A211" s="194">
        <v>20273</v>
      </c>
      <c r="B211" s="195" t="s">
        <v>1573</v>
      </c>
      <c r="C211" s="195" t="s">
        <v>1566</v>
      </c>
      <c r="D211" s="195" t="s">
        <v>1567</v>
      </c>
      <c r="E211" s="195" t="s">
        <v>1568</v>
      </c>
      <c r="F211" s="195" t="s">
        <v>1569</v>
      </c>
      <c r="G211" s="195" t="s">
        <v>265</v>
      </c>
      <c r="H211" s="195" t="s">
        <v>117</v>
      </c>
      <c r="I211" s="195" t="s">
        <v>234</v>
      </c>
      <c r="J211" s="195" t="s">
        <v>319</v>
      </c>
      <c r="K211" s="195" t="s">
        <v>98</v>
      </c>
      <c r="L211" s="195" t="s">
        <v>118</v>
      </c>
      <c r="M211" s="195" t="s">
        <v>144</v>
      </c>
      <c r="N211" s="195" t="s">
        <v>350</v>
      </c>
      <c r="O211" s="195" t="s">
        <v>272</v>
      </c>
      <c r="P211" s="195" t="s">
        <v>1048</v>
      </c>
      <c r="Q211" s="194">
        <v>5</v>
      </c>
      <c r="R211" s="194">
        <v>24</v>
      </c>
      <c r="S211" s="194">
        <v>105</v>
      </c>
      <c r="T211" s="194">
        <v>1</v>
      </c>
      <c r="U211" s="194">
        <v>20</v>
      </c>
      <c r="V211" s="194">
        <v>1</v>
      </c>
      <c r="W211" s="194">
        <v>24</v>
      </c>
      <c r="X211" s="195" t="s">
        <v>1539</v>
      </c>
      <c r="Y211" s="195" t="s">
        <v>1540</v>
      </c>
      <c r="Z211" s="195" t="s">
        <v>1316</v>
      </c>
      <c r="AA211" s="195" t="s">
        <v>1317</v>
      </c>
      <c r="AC211" s="10"/>
      <c r="AD211" s="10"/>
      <c r="AG211" s="10"/>
      <c r="AH211" s="10"/>
      <c r="AI211" s="10"/>
      <c r="AJ211" s="10"/>
      <c r="AK211" s="10"/>
      <c r="AL211" s="10"/>
      <c r="AM211" s="10"/>
      <c r="AN211" s="10"/>
      <c r="AO211" s="10"/>
      <c r="AP211" s="10"/>
      <c r="AQ211" s="10"/>
      <c r="AR211" s="10"/>
      <c r="AS211" s="10"/>
      <c r="AT211" s="10"/>
      <c r="AU211" s="10"/>
      <c r="AV211" s="10"/>
      <c r="AW211" s="10"/>
      <c r="AX211" s="10"/>
      <c r="AY211" s="10"/>
      <c r="AZ211" s="10"/>
      <c r="BA211" s="10"/>
      <c r="BB211" s="10"/>
    </row>
    <row r="212" spans="1:54" x14ac:dyDescent="0.2">
      <c r="A212" s="194">
        <v>20274</v>
      </c>
      <c r="B212" s="195" t="s">
        <v>1574</v>
      </c>
      <c r="C212" s="195" t="s">
        <v>1566</v>
      </c>
      <c r="D212" s="195" t="s">
        <v>1567</v>
      </c>
      <c r="E212" s="195" t="s">
        <v>1568</v>
      </c>
      <c r="F212" s="195" t="s">
        <v>1569</v>
      </c>
      <c r="G212" s="195" t="s">
        <v>265</v>
      </c>
      <c r="H212" s="195" t="s">
        <v>117</v>
      </c>
      <c r="I212" s="195" t="s">
        <v>234</v>
      </c>
      <c r="J212" s="195" t="s">
        <v>319</v>
      </c>
      <c r="K212" s="195" t="s">
        <v>98</v>
      </c>
      <c r="L212" s="195" t="s">
        <v>118</v>
      </c>
      <c r="M212" s="195" t="s">
        <v>144</v>
      </c>
      <c r="N212" s="195" t="s">
        <v>350</v>
      </c>
      <c r="O212" s="195" t="s">
        <v>272</v>
      </c>
      <c r="P212" s="195" t="s">
        <v>1048</v>
      </c>
      <c r="Q212" s="194">
        <v>5</v>
      </c>
      <c r="R212" s="194">
        <v>24</v>
      </c>
      <c r="S212" s="194">
        <v>105</v>
      </c>
      <c r="T212" s="194">
        <v>1</v>
      </c>
      <c r="U212" s="194">
        <v>20</v>
      </c>
      <c r="V212" s="194">
        <v>1</v>
      </c>
      <c r="W212" s="194">
        <v>24</v>
      </c>
      <c r="X212" s="195" t="s">
        <v>1539</v>
      </c>
      <c r="Y212" s="195" t="s">
        <v>1540</v>
      </c>
      <c r="Z212" s="195" t="s">
        <v>1316</v>
      </c>
      <c r="AA212" s="195" t="s">
        <v>1317</v>
      </c>
      <c r="AC212" s="10"/>
      <c r="AD212" s="10"/>
      <c r="AG212" s="10"/>
      <c r="AH212" s="10"/>
      <c r="AI212" s="10"/>
      <c r="AJ212" s="10"/>
      <c r="AK212" s="10"/>
      <c r="AL212" s="10"/>
      <c r="AM212" s="10"/>
      <c r="AN212" s="10"/>
      <c r="AO212" s="10"/>
      <c r="AP212" s="10"/>
      <c r="AQ212" s="10"/>
      <c r="AR212" s="10"/>
      <c r="AS212" s="10"/>
      <c r="AT212" s="10"/>
      <c r="AU212" s="10"/>
      <c r="AV212" s="10"/>
      <c r="AW212" s="10"/>
      <c r="AX212" s="10"/>
      <c r="AY212" s="10"/>
      <c r="AZ212" s="10"/>
      <c r="BA212" s="10"/>
      <c r="BB212" s="10"/>
    </row>
    <row r="213" spans="1:54" x14ac:dyDescent="0.2">
      <c r="A213" s="194">
        <v>20275</v>
      </c>
      <c r="B213" s="195" t="s">
        <v>1575</v>
      </c>
      <c r="C213" s="195" t="s">
        <v>1576</v>
      </c>
      <c r="D213" s="195" t="s">
        <v>1577</v>
      </c>
      <c r="E213" s="195" t="s">
        <v>1578</v>
      </c>
      <c r="F213" s="195" t="s">
        <v>1579</v>
      </c>
      <c r="G213" s="195" t="s">
        <v>265</v>
      </c>
      <c r="H213" s="195" t="s">
        <v>117</v>
      </c>
      <c r="I213" s="195" t="s">
        <v>234</v>
      </c>
      <c r="J213" s="195" t="s">
        <v>319</v>
      </c>
      <c r="K213" s="195" t="s">
        <v>98</v>
      </c>
      <c r="L213" s="195" t="s">
        <v>110</v>
      </c>
      <c r="M213" s="195" t="s">
        <v>144</v>
      </c>
      <c r="N213" s="195" t="s">
        <v>350</v>
      </c>
      <c r="O213" s="195" t="s">
        <v>272</v>
      </c>
      <c r="P213" s="195" t="s">
        <v>1048</v>
      </c>
      <c r="Q213" s="194">
        <v>1</v>
      </c>
      <c r="R213" s="194">
        <v>12</v>
      </c>
      <c r="S213" s="194">
        <v>15</v>
      </c>
      <c r="T213" s="194">
        <v>1</v>
      </c>
      <c r="U213" s="194">
        <v>15</v>
      </c>
      <c r="V213" s="194">
        <v>1</v>
      </c>
      <c r="W213" s="194">
        <v>12</v>
      </c>
      <c r="X213" s="195" t="s">
        <v>1539</v>
      </c>
      <c r="Y213" s="195" t="s">
        <v>1540</v>
      </c>
      <c r="Z213" s="195" t="s">
        <v>1316</v>
      </c>
      <c r="AA213" s="195" t="s">
        <v>1317</v>
      </c>
      <c r="AC213" s="10"/>
      <c r="AD213" s="10"/>
      <c r="AG213" s="10"/>
      <c r="AH213" s="10"/>
      <c r="AI213" s="10"/>
      <c r="AJ213" s="10"/>
      <c r="AK213" s="10"/>
      <c r="AL213" s="10"/>
      <c r="AM213" s="10"/>
      <c r="AN213" s="10"/>
      <c r="AO213" s="10"/>
      <c r="AP213" s="10"/>
      <c r="AQ213" s="10"/>
      <c r="AR213" s="10"/>
      <c r="AS213" s="10"/>
      <c r="AT213" s="10"/>
      <c r="AU213" s="10"/>
      <c r="AV213" s="10"/>
      <c r="AW213" s="10"/>
      <c r="AX213" s="10"/>
      <c r="AY213" s="10"/>
      <c r="AZ213" s="10"/>
      <c r="BA213" s="10"/>
      <c r="BB213" s="10"/>
    </row>
    <row r="214" spans="1:54" x14ac:dyDescent="0.2">
      <c r="A214" s="194">
        <v>20276</v>
      </c>
      <c r="B214" s="195" t="s">
        <v>1580</v>
      </c>
      <c r="C214" s="195" t="s">
        <v>1581</v>
      </c>
      <c r="D214" s="195" t="s">
        <v>1582</v>
      </c>
      <c r="E214" s="195" t="s">
        <v>1583</v>
      </c>
      <c r="F214" s="195" t="s">
        <v>1584</v>
      </c>
      <c r="G214" s="195" t="s">
        <v>265</v>
      </c>
      <c r="H214" s="195" t="s">
        <v>117</v>
      </c>
      <c r="I214" s="195" t="s">
        <v>234</v>
      </c>
      <c r="J214" s="195" t="s">
        <v>319</v>
      </c>
      <c r="K214" s="195" t="s">
        <v>98</v>
      </c>
      <c r="L214" s="195" t="s">
        <v>118</v>
      </c>
      <c r="M214" s="195" t="s">
        <v>138</v>
      </c>
      <c r="N214" s="195" t="s">
        <v>350</v>
      </c>
      <c r="O214" s="195" t="s">
        <v>272</v>
      </c>
      <c r="P214" s="195" t="s">
        <v>1048</v>
      </c>
      <c r="Q214" s="194">
        <v>3</v>
      </c>
      <c r="R214" s="194">
        <v>4</v>
      </c>
      <c r="S214" s="194">
        <v>90</v>
      </c>
      <c r="T214" s="194">
        <v>1</v>
      </c>
      <c r="U214" s="194">
        <v>30</v>
      </c>
      <c r="V214" s="194">
        <v>1</v>
      </c>
      <c r="W214" s="194">
        <v>4</v>
      </c>
      <c r="X214" s="195" t="s">
        <v>1539</v>
      </c>
      <c r="Y214" s="195" t="s">
        <v>1540</v>
      </c>
      <c r="Z214" s="195" t="s">
        <v>1316</v>
      </c>
      <c r="AA214" s="195" t="s">
        <v>1317</v>
      </c>
      <c r="AC214" s="10"/>
      <c r="AD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  <c r="AW214" s="10"/>
      <c r="AX214" s="10"/>
      <c r="AY214" s="10"/>
      <c r="AZ214" s="10"/>
      <c r="BA214" s="10"/>
      <c r="BB214" s="10"/>
    </row>
    <row r="215" spans="1:54" x14ac:dyDescent="0.2">
      <c r="A215" s="194">
        <v>20277</v>
      </c>
      <c r="B215" s="195" t="s">
        <v>1580</v>
      </c>
      <c r="C215" s="195" t="s">
        <v>1585</v>
      </c>
      <c r="D215" s="195" t="s">
        <v>1582</v>
      </c>
      <c r="E215" s="195" t="s">
        <v>1583</v>
      </c>
      <c r="F215" s="195" t="s">
        <v>1584</v>
      </c>
      <c r="G215" s="195" t="s">
        <v>265</v>
      </c>
      <c r="H215" s="195" t="s">
        <v>117</v>
      </c>
      <c r="I215" s="195" t="s">
        <v>234</v>
      </c>
      <c r="J215" s="195" t="s">
        <v>319</v>
      </c>
      <c r="K215" s="195" t="s">
        <v>98</v>
      </c>
      <c r="L215" s="195" t="s">
        <v>118</v>
      </c>
      <c r="M215" s="195" t="s">
        <v>138</v>
      </c>
      <c r="N215" s="195" t="s">
        <v>350</v>
      </c>
      <c r="O215" s="195" t="s">
        <v>272</v>
      </c>
      <c r="P215" s="195" t="s">
        <v>1048</v>
      </c>
      <c r="Q215" s="194">
        <v>3</v>
      </c>
      <c r="R215" s="194">
        <v>4</v>
      </c>
      <c r="S215" s="194">
        <v>90</v>
      </c>
      <c r="T215" s="194">
        <v>1</v>
      </c>
      <c r="U215" s="194">
        <v>30</v>
      </c>
      <c r="V215" s="194">
        <v>1</v>
      </c>
      <c r="W215" s="194">
        <v>4</v>
      </c>
      <c r="X215" s="195" t="s">
        <v>1539</v>
      </c>
      <c r="Y215" s="195" t="s">
        <v>1540</v>
      </c>
      <c r="Z215" s="195" t="s">
        <v>1316</v>
      </c>
      <c r="AA215" s="195" t="s">
        <v>1317</v>
      </c>
      <c r="AC215" s="10"/>
      <c r="AD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0"/>
      <c r="AQ215" s="10"/>
      <c r="AR215" s="10"/>
      <c r="AS215" s="10"/>
      <c r="AT215" s="10"/>
      <c r="AU215" s="10"/>
      <c r="AV215" s="10"/>
      <c r="AW215" s="10"/>
      <c r="AX215" s="10"/>
      <c r="AY215" s="10"/>
      <c r="AZ215" s="10"/>
      <c r="BA215" s="10"/>
      <c r="BB215" s="10"/>
    </row>
    <row r="216" spans="1:54" x14ac:dyDescent="0.2">
      <c r="A216" s="194">
        <v>20278</v>
      </c>
      <c r="B216" s="195" t="s">
        <v>1586</v>
      </c>
      <c r="C216" s="195" t="s">
        <v>1587</v>
      </c>
      <c r="D216" s="195" t="s">
        <v>1582</v>
      </c>
      <c r="E216" s="195" t="s">
        <v>1583</v>
      </c>
      <c r="F216" s="195" t="s">
        <v>1584</v>
      </c>
      <c r="G216" s="195" t="s">
        <v>265</v>
      </c>
      <c r="H216" s="195" t="s">
        <v>117</v>
      </c>
      <c r="I216" s="195" t="s">
        <v>234</v>
      </c>
      <c r="J216" s="195" t="s">
        <v>319</v>
      </c>
      <c r="K216" s="195" t="s">
        <v>98</v>
      </c>
      <c r="L216" s="195" t="s">
        <v>118</v>
      </c>
      <c r="M216" s="195" t="s">
        <v>138</v>
      </c>
      <c r="N216" s="195" t="s">
        <v>350</v>
      </c>
      <c r="O216" s="195" t="s">
        <v>272</v>
      </c>
      <c r="P216" s="195" t="s">
        <v>1048</v>
      </c>
      <c r="Q216" s="194">
        <v>3</v>
      </c>
      <c r="R216" s="194">
        <v>4</v>
      </c>
      <c r="S216" s="194">
        <v>90</v>
      </c>
      <c r="T216" s="194">
        <v>1</v>
      </c>
      <c r="U216" s="194">
        <v>30</v>
      </c>
      <c r="V216" s="194">
        <v>1</v>
      </c>
      <c r="W216" s="194">
        <v>4</v>
      </c>
      <c r="X216" s="195" t="s">
        <v>1539</v>
      </c>
      <c r="Y216" s="195" t="s">
        <v>1540</v>
      </c>
      <c r="Z216" s="195" t="s">
        <v>1316</v>
      </c>
      <c r="AA216" s="195" t="s">
        <v>1317</v>
      </c>
      <c r="AC216" s="10"/>
      <c r="AD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0"/>
      <c r="AQ216" s="10"/>
      <c r="AR216" s="10"/>
      <c r="AS216" s="10"/>
      <c r="AT216" s="10"/>
      <c r="AU216" s="10"/>
      <c r="AV216" s="10"/>
      <c r="AW216" s="10"/>
      <c r="AX216" s="10"/>
      <c r="AY216" s="10"/>
      <c r="AZ216" s="10"/>
      <c r="BA216" s="10"/>
      <c r="BB216" s="10"/>
    </row>
    <row r="217" spans="1:54" x14ac:dyDescent="0.2">
      <c r="A217" s="194">
        <v>20279</v>
      </c>
      <c r="B217" s="195" t="s">
        <v>1588</v>
      </c>
      <c r="C217" s="195" t="s">
        <v>1588</v>
      </c>
      <c r="D217" s="195" t="s">
        <v>1589</v>
      </c>
      <c r="E217" s="195" t="s">
        <v>1590</v>
      </c>
      <c r="F217" s="195" t="s">
        <v>1591</v>
      </c>
      <c r="G217" s="195" t="s">
        <v>265</v>
      </c>
      <c r="H217" s="195" t="s">
        <v>117</v>
      </c>
      <c r="I217" s="195" t="s">
        <v>1066</v>
      </c>
      <c r="J217" s="195" t="s">
        <v>1067</v>
      </c>
      <c r="K217" s="195" t="s">
        <v>98</v>
      </c>
      <c r="L217" s="195" t="s">
        <v>118</v>
      </c>
      <c r="M217" s="195" t="s">
        <v>138</v>
      </c>
      <c r="N217" s="195" t="s">
        <v>350</v>
      </c>
      <c r="O217" s="195" t="s">
        <v>272</v>
      </c>
      <c r="P217" s="195" t="s">
        <v>1048</v>
      </c>
      <c r="Q217" s="194">
        <v>2</v>
      </c>
      <c r="R217" s="194">
        <v>2</v>
      </c>
      <c r="S217" s="194">
        <v>330</v>
      </c>
      <c r="T217" s="194">
        <v>3</v>
      </c>
      <c r="U217" s="194">
        <v>80</v>
      </c>
      <c r="V217" s="194">
        <v>1</v>
      </c>
      <c r="W217" s="194">
        <v>6</v>
      </c>
      <c r="X217" s="195" t="s">
        <v>1539</v>
      </c>
      <c r="Y217" s="195" t="s">
        <v>1540</v>
      </c>
      <c r="Z217" s="195" t="s">
        <v>1316</v>
      </c>
      <c r="AA217" s="195" t="s">
        <v>1317</v>
      </c>
      <c r="AC217" s="10"/>
      <c r="AD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0"/>
      <c r="AQ217" s="10"/>
      <c r="AR217" s="10"/>
      <c r="AS217" s="10"/>
      <c r="AT217" s="10"/>
      <c r="AU217" s="10"/>
      <c r="AV217" s="10"/>
      <c r="AW217" s="10"/>
      <c r="AX217" s="10"/>
      <c r="AY217" s="10"/>
      <c r="AZ217" s="10"/>
      <c r="BA217" s="10"/>
      <c r="BB217" s="10"/>
    </row>
    <row r="218" spans="1:54" x14ac:dyDescent="0.2">
      <c r="A218" s="194">
        <v>20280</v>
      </c>
      <c r="B218" s="195" t="s">
        <v>1592</v>
      </c>
      <c r="C218" s="195" t="s">
        <v>1592</v>
      </c>
      <c r="D218" s="195" t="s">
        <v>1589</v>
      </c>
      <c r="E218" s="195" t="s">
        <v>1590</v>
      </c>
      <c r="F218" s="195" t="s">
        <v>1591</v>
      </c>
      <c r="G218" s="195" t="s">
        <v>265</v>
      </c>
      <c r="H218" s="195" t="s">
        <v>117</v>
      </c>
      <c r="I218" s="195" t="s">
        <v>1066</v>
      </c>
      <c r="J218" s="195" t="s">
        <v>1067</v>
      </c>
      <c r="K218" s="195" t="s">
        <v>98</v>
      </c>
      <c r="L218" s="195" t="s">
        <v>118</v>
      </c>
      <c r="M218" s="195" t="s">
        <v>138</v>
      </c>
      <c r="N218" s="195" t="s">
        <v>350</v>
      </c>
      <c r="O218" s="195" t="s">
        <v>272</v>
      </c>
      <c r="P218" s="195" t="s">
        <v>1048</v>
      </c>
      <c r="Q218" s="194">
        <v>2</v>
      </c>
      <c r="R218" s="194">
        <v>4</v>
      </c>
      <c r="S218" s="194">
        <v>330</v>
      </c>
      <c r="T218" s="194">
        <v>3</v>
      </c>
      <c r="U218" s="194">
        <v>30</v>
      </c>
      <c r="V218" s="194">
        <v>1</v>
      </c>
      <c r="W218" s="194">
        <v>12</v>
      </c>
      <c r="X218" s="195" t="s">
        <v>1539</v>
      </c>
      <c r="Y218" s="195" t="s">
        <v>1540</v>
      </c>
      <c r="Z218" s="195" t="s">
        <v>1316</v>
      </c>
      <c r="AA218" s="195" t="s">
        <v>1317</v>
      </c>
      <c r="AC218" s="10"/>
      <c r="AD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0"/>
      <c r="AQ218" s="10"/>
      <c r="AR218" s="10"/>
      <c r="AS218" s="10"/>
      <c r="AT218" s="10"/>
      <c r="AU218" s="10"/>
      <c r="AV218" s="10"/>
      <c r="AW218" s="10"/>
      <c r="AX218" s="10"/>
      <c r="AY218" s="10"/>
      <c r="AZ218" s="10"/>
      <c r="BA218" s="10"/>
      <c r="BB218" s="10"/>
    </row>
    <row r="219" spans="1:54" x14ac:dyDescent="0.2">
      <c r="A219" s="194">
        <v>20281</v>
      </c>
      <c r="B219" s="195" t="s">
        <v>1593</v>
      </c>
      <c r="C219" s="195" t="s">
        <v>1594</v>
      </c>
      <c r="D219" s="195" t="s">
        <v>1595</v>
      </c>
      <c r="E219" s="195" t="s">
        <v>1596</v>
      </c>
      <c r="F219" s="195" t="s">
        <v>1597</v>
      </c>
      <c r="G219" s="195" t="s">
        <v>265</v>
      </c>
      <c r="H219" s="195" t="s">
        <v>117</v>
      </c>
      <c r="I219" s="195" t="s">
        <v>571</v>
      </c>
      <c r="J219" s="195" t="s">
        <v>572</v>
      </c>
      <c r="K219" s="195" t="s">
        <v>98</v>
      </c>
      <c r="L219" s="195" t="s">
        <v>99</v>
      </c>
      <c r="M219" s="195" t="s">
        <v>138</v>
      </c>
      <c r="N219" s="195" t="s">
        <v>350</v>
      </c>
      <c r="O219" s="195" t="s">
        <v>272</v>
      </c>
      <c r="P219" s="195" t="s">
        <v>1048</v>
      </c>
      <c r="Q219" s="194">
        <v>2</v>
      </c>
      <c r="R219" s="194">
        <v>2</v>
      </c>
      <c r="S219" s="194">
        <v>210</v>
      </c>
      <c r="T219" s="194">
        <v>2</v>
      </c>
      <c r="U219" s="194">
        <v>75</v>
      </c>
      <c r="V219" s="194">
        <v>1</v>
      </c>
      <c r="W219" s="194">
        <v>4</v>
      </c>
      <c r="X219" s="195" t="s">
        <v>1539</v>
      </c>
      <c r="Y219" s="195" t="s">
        <v>1540</v>
      </c>
      <c r="Z219" s="195" t="s">
        <v>1316</v>
      </c>
      <c r="AA219" s="195" t="s">
        <v>1317</v>
      </c>
      <c r="AC219" s="10"/>
      <c r="AD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0"/>
      <c r="AQ219" s="10"/>
      <c r="AR219" s="10"/>
      <c r="AS219" s="10"/>
      <c r="AT219" s="10"/>
      <c r="AU219" s="10"/>
      <c r="AV219" s="10"/>
      <c r="AW219" s="10"/>
      <c r="AX219" s="10"/>
      <c r="AY219" s="10"/>
      <c r="AZ219" s="10"/>
      <c r="BA219" s="10"/>
      <c r="BB219" s="10"/>
    </row>
    <row r="220" spans="1:54" x14ac:dyDescent="0.2">
      <c r="A220" s="194">
        <v>20282</v>
      </c>
      <c r="B220" s="195" t="s">
        <v>1598</v>
      </c>
      <c r="C220" s="195" t="s">
        <v>1599</v>
      </c>
      <c r="D220" s="195" t="s">
        <v>1595</v>
      </c>
      <c r="E220" s="195" t="s">
        <v>1596</v>
      </c>
      <c r="F220" s="195" t="s">
        <v>1597</v>
      </c>
      <c r="G220" s="195" t="s">
        <v>265</v>
      </c>
      <c r="H220" s="195" t="s">
        <v>117</v>
      </c>
      <c r="I220" s="195" t="s">
        <v>571</v>
      </c>
      <c r="J220" s="195" t="s">
        <v>572</v>
      </c>
      <c r="K220" s="195" t="s">
        <v>98</v>
      </c>
      <c r="L220" s="195" t="s">
        <v>99</v>
      </c>
      <c r="M220" s="195" t="s">
        <v>138</v>
      </c>
      <c r="N220" s="195" t="s">
        <v>350</v>
      </c>
      <c r="O220" s="195" t="s">
        <v>272</v>
      </c>
      <c r="P220" s="195" t="s">
        <v>1048</v>
      </c>
      <c r="Q220" s="194">
        <v>2</v>
      </c>
      <c r="R220" s="194">
        <v>13</v>
      </c>
      <c r="S220" s="194">
        <v>210</v>
      </c>
      <c r="T220" s="194">
        <v>1</v>
      </c>
      <c r="U220" s="194">
        <v>60</v>
      </c>
      <c r="V220" s="194">
        <v>1</v>
      </c>
      <c r="W220" s="194">
        <v>13</v>
      </c>
      <c r="X220" s="195" t="s">
        <v>1539</v>
      </c>
      <c r="Y220" s="195" t="s">
        <v>1540</v>
      </c>
      <c r="Z220" s="195" t="s">
        <v>1316</v>
      </c>
      <c r="AA220" s="195" t="s">
        <v>1317</v>
      </c>
      <c r="AC220" s="10"/>
      <c r="AD220" s="10"/>
      <c r="AG220" s="10"/>
      <c r="AH220" s="10"/>
      <c r="AI220" s="10"/>
      <c r="AJ220" s="10"/>
      <c r="AK220" s="10"/>
      <c r="AL220" s="10"/>
      <c r="AM220" s="10"/>
      <c r="AN220" s="10"/>
      <c r="AO220" s="10"/>
      <c r="AP220" s="10"/>
      <c r="AQ220" s="10"/>
      <c r="AR220" s="10"/>
      <c r="AS220" s="10"/>
      <c r="AT220" s="10"/>
      <c r="AU220" s="10"/>
      <c r="AV220" s="10"/>
      <c r="AW220" s="10"/>
      <c r="AX220" s="10"/>
      <c r="AY220" s="10"/>
      <c r="AZ220" s="10"/>
      <c r="BA220" s="10"/>
      <c r="BB220" s="10"/>
    </row>
    <row r="221" spans="1:54" x14ac:dyDescent="0.2">
      <c r="A221" s="194">
        <v>20283</v>
      </c>
      <c r="B221" s="195" t="s">
        <v>1600</v>
      </c>
      <c r="C221" s="195" t="s">
        <v>1601</v>
      </c>
      <c r="D221" s="195" t="s">
        <v>1602</v>
      </c>
      <c r="E221" s="195" t="s">
        <v>1603</v>
      </c>
      <c r="F221" s="195" t="s">
        <v>1604</v>
      </c>
      <c r="G221" s="195" t="s">
        <v>265</v>
      </c>
      <c r="H221" s="195" t="s">
        <v>117</v>
      </c>
      <c r="I221" s="195" t="s">
        <v>1550</v>
      </c>
      <c r="J221" s="195" t="s">
        <v>289</v>
      </c>
      <c r="K221" s="195" t="s">
        <v>98</v>
      </c>
      <c r="L221" s="195" t="s">
        <v>118</v>
      </c>
      <c r="M221" s="195" t="s">
        <v>138</v>
      </c>
      <c r="N221" s="195" t="s">
        <v>350</v>
      </c>
      <c r="O221" s="195" t="s">
        <v>272</v>
      </c>
      <c r="P221" s="195" t="s">
        <v>1048</v>
      </c>
      <c r="Q221" s="194">
        <v>1</v>
      </c>
      <c r="R221" s="194">
        <v>6</v>
      </c>
      <c r="S221" s="194">
        <v>13</v>
      </c>
      <c r="T221" s="194">
        <v>1</v>
      </c>
      <c r="U221" s="194">
        <v>13</v>
      </c>
      <c r="V221" s="194">
        <v>1</v>
      </c>
      <c r="W221" s="194">
        <v>6</v>
      </c>
      <c r="X221" s="195" t="s">
        <v>1539</v>
      </c>
      <c r="Y221" s="195" t="s">
        <v>1540</v>
      </c>
      <c r="Z221" s="195" t="s">
        <v>1098</v>
      </c>
      <c r="AA221" s="195" t="s">
        <v>1099</v>
      </c>
      <c r="AC221" s="10"/>
      <c r="AD221" s="10"/>
      <c r="AG221" s="10"/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0"/>
      <c r="AT221" s="10"/>
      <c r="AU221" s="10"/>
      <c r="AV221" s="10"/>
      <c r="AW221" s="10"/>
      <c r="AX221" s="10"/>
      <c r="AY221" s="10"/>
      <c r="AZ221" s="10"/>
      <c r="BA221" s="10"/>
      <c r="BB221" s="10"/>
    </row>
    <row r="222" spans="1:54" x14ac:dyDescent="0.2">
      <c r="A222" s="194">
        <v>20284</v>
      </c>
      <c r="B222" s="195" t="s">
        <v>1605</v>
      </c>
      <c r="C222" s="195" t="s">
        <v>1605</v>
      </c>
      <c r="D222" s="195" t="s">
        <v>1606</v>
      </c>
      <c r="E222" s="195" t="s">
        <v>1607</v>
      </c>
      <c r="F222" s="195" t="s">
        <v>1608</v>
      </c>
      <c r="G222" s="195" t="s">
        <v>265</v>
      </c>
      <c r="H222" s="195" t="s">
        <v>117</v>
      </c>
      <c r="I222" s="195" t="s">
        <v>1166</v>
      </c>
      <c r="J222" s="195" t="s">
        <v>1167</v>
      </c>
      <c r="K222" s="195" t="s">
        <v>98</v>
      </c>
      <c r="L222" s="195" t="s">
        <v>99</v>
      </c>
      <c r="M222" s="195" t="s">
        <v>144</v>
      </c>
      <c r="N222" s="195" t="s">
        <v>350</v>
      </c>
      <c r="O222" s="195" t="s">
        <v>272</v>
      </c>
      <c r="P222" s="195" t="s">
        <v>1048</v>
      </c>
      <c r="Q222" s="194">
        <v>3</v>
      </c>
      <c r="R222" s="194">
        <v>4</v>
      </c>
      <c r="S222" s="194">
        <v>75</v>
      </c>
      <c r="T222" s="194">
        <v>1</v>
      </c>
      <c r="U222" s="194">
        <v>25</v>
      </c>
      <c r="V222" s="194">
        <v>1</v>
      </c>
      <c r="W222" s="194">
        <v>4</v>
      </c>
      <c r="X222" s="195" t="s">
        <v>1539</v>
      </c>
      <c r="Y222" s="195" t="s">
        <v>1540</v>
      </c>
      <c r="Z222" s="195" t="s">
        <v>1316</v>
      </c>
      <c r="AA222" s="195" t="s">
        <v>1317</v>
      </c>
      <c r="AC222" s="10"/>
      <c r="AD222" s="10"/>
      <c r="AG222" s="10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0"/>
      <c r="AT222" s="10"/>
      <c r="AU222" s="10"/>
      <c r="AV222" s="10"/>
      <c r="AW222" s="10"/>
      <c r="AX222" s="10"/>
      <c r="AY222" s="10"/>
      <c r="AZ222" s="10"/>
      <c r="BA222" s="10"/>
      <c r="BB222" s="10"/>
    </row>
    <row r="223" spans="1:54" x14ac:dyDescent="0.2">
      <c r="A223" s="194">
        <v>20285</v>
      </c>
      <c r="B223" s="195" t="s">
        <v>1609</v>
      </c>
      <c r="C223" s="195" t="s">
        <v>1610</v>
      </c>
      <c r="D223" s="195" t="s">
        <v>1606</v>
      </c>
      <c r="E223" s="195" t="s">
        <v>1607</v>
      </c>
      <c r="F223" s="195" t="s">
        <v>1608</v>
      </c>
      <c r="G223" s="195" t="s">
        <v>265</v>
      </c>
      <c r="H223" s="195" t="s">
        <v>117</v>
      </c>
      <c r="I223" s="195" t="s">
        <v>1166</v>
      </c>
      <c r="J223" s="195" t="s">
        <v>1167</v>
      </c>
      <c r="K223" s="195" t="s">
        <v>98</v>
      </c>
      <c r="L223" s="195" t="s">
        <v>118</v>
      </c>
      <c r="M223" s="195" t="s">
        <v>144</v>
      </c>
      <c r="N223" s="195" t="s">
        <v>350</v>
      </c>
      <c r="O223" s="195" t="s">
        <v>272</v>
      </c>
      <c r="P223" s="195" t="s">
        <v>1048</v>
      </c>
      <c r="Q223" s="194">
        <v>3</v>
      </c>
      <c r="R223" s="194">
        <v>4</v>
      </c>
      <c r="S223" s="194">
        <v>75</v>
      </c>
      <c r="T223" s="194">
        <v>1</v>
      </c>
      <c r="U223" s="194">
        <v>25</v>
      </c>
      <c r="V223" s="194">
        <v>1</v>
      </c>
      <c r="W223" s="194">
        <v>4</v>
      </c>
      <c r="X223" s="195" t="s">
        <v>1539</v>
      </c>
      <c r="Y223" s="195" t="s">
        <v>1540</v>
      </c>
      <c r="Z223" s="195" t="s">
        <v>1316</v>
      </c>
      <c r="AA223" s="195" t="s">
        <v>1317</v>
      </c>
      <c r="AC223" s="10"/>
      <c r="AD223" s="10"/>
      <c r="AG223" s="10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0"/>
      <c r="AT223" s="10"/>
      <c r="AU223" s="10"/>
      <c r="AV223" s="10"/>
      <c r="AW223" s="10"/>
      <c r="AX223" s="10"/>
      <c r="AY223" s="10"/>
      <c r="AZ223" s="10"/>
      <c r="BA223" s="10"/>
      <c r="BB223" s="10"/>
    </row>
    <row r="224" spans="1:54" x14ac:dyDescent="0.2">
      <c r="A224" s="194">
        <v>20286</v>
      </c>
      <c r="B224" s="195" t="s">
        <v>1611</v>
      </c>
      <c r="C224" s="195" t="s">
        <v>1611</v>
      </c>
      <c r="D224" s="195" t="s">
        <v>1606</v>
      </c>
      <c r="E224" s="195" t="s">
        <v>1607</v>
      </c>
      <c r="F224" s="195" t="s">
        <v>1608</v>
      </c>
      <c r="G224" s="195" t="s">
        <v>265</v>
      </c>
      <c r="H224" s="195" t="s">
        <v>117</v>
      </c>
      <c r="I224" s="195" t="s">
        <v>1166</v>
      </c>
      <c r="J224" s="195" t="s">
        <v>1167</v>
      </c>
      <c r="K224" s="195" t="s">
        <v>98</v>
      </c>
      <c r="L224" s="195" t="s">
        <v>99</v>
      </c>
      <c r="M224" s="195" t="s">
        <v>144</v>
      </c>
      <c r="N224" s="195" t="s">
        <v>350</v>
      </c>
      <c r="O224" s="195" t="s">
        <v>272</v>
      </c>
      <c r="P224" s="195" t="s">
        <v>1048</v>
      </c>
      <c r="Q224" s="194">
        <v>3</v>
      </c>
      <c r="R224" s="194">
        <v>4</v>
      </c>
      <c r="S224" s="194">
        <v>75</v>
      </c>
      <c r="T224" s="194">
        <v>1</v>
      </c>
      <c r="U224" s="194">
        <v>25</v>
      </c>
      <c r="V224" s="194">
        <v>1</v>
      </c>
      <c r="W224" s="194">
        <v>4</v>
      </c>
      <c r="X224" s="195" t="s">
        <v>1539</v>
      </c>
      <c r="Y224" s="195" t="s">
        <v>1540</v>
      </c>
      <c r="Z224" s="195" t="s">
        <v>1316</v>
      </c>
      <c r="AA224" s="195" t="s">
        <v>1317</v>
      </c>
      <c r="AC224" s="10"/>
      <c r="AD224" s="10"/>
      <c r="AG224" s="10"/>
      <c r="AH224" s="10"/>
      <c r="AI224" s="10"/>
      <c r="AJ224" s="10"/>
      <c r="AK224" s="10"/>
      <c r="AL224" s="10"/>
      <c r="AM224" s="10"/>
      <c r="AN224" s="10"/>
      <c r="AO224" s="10"/>
      <c r="AP224" s="10"/>
      <c r="AQ224" s="10"/>
      <c r="AR224" s="10"/>
      <c r="AS224" s="10"/>
      <c r="AT224" s="10"/>
      <c r="AU224" s="10"/>
      <c r="AV224" s="10"/>
      <c r="AW224" s="10"/>
      <c r="AX224" s="10"/>
      <c r="AY224" s="10"/>
      <c r="AZ224" s="10"/>
      <c r="BA224" s="10"/>
      <c r="BB224" s="10"/>
    </row>
    <row r="225" spans="1:54" x14ac:dyDescent="0.2">
      <c r="A225" s="194">
        <v>20287</v>
      </c>
      <c r="B225" s="195" t="s">
        <v>1612</v>
      </c>
      <c r="C225" s="195" t="s">
        <v>1612</v>
      </c>
      <c r="D225" s="195" t="s">
        <v>1613</v>
      </c>
      <c r="E225" s="195" t="s">
        <v>1614</v>
      </c>
      <c r="F225" s="195" t="s">
        <v>1615</v>
      </c>
      <c r="G225" s="195" t="s">
        <v>265</v>
      </c>
      <c r="H225" s="195" t="s">
        <v>117</v>
      </c>
      <c r="I225" s="195" t="s">
        <v>1166</v>
      </c>
      <c r="J225" s="195" t="s">
        <v>1167</v>
      </c>
      <c r="K225" s="195" t="s">
        <v>98</v>
      </c>
      <c r="L225" s="195" t="s">
        <v>99</v>
      </c>
      <c r="M225" s="195" t="s">
        <v>144</v>
      </c>
      <c r="N225" s="195" t="s">
        <v>350</v>
      </c>
      <c r="O225" s="195" t="s">
        <v>272</v>
      </c>
      <c r="P225" s="195" t="s">
        <v>1048</v>
      </c>
      <c r="Q225" s="194">
        <v>2</v>
      </c>
      <c r="R225" s="194">
        <v>3</v>
      </c>
      <c r="S225" s="194">
        <v>50</v>
      </c>
      <c r="T225" s="194">
        <v>1</v>
      </c>
      <c r="U225" s="194">
        <v>25</v>
      </c>
      <c r="V225" s="194">
        <v>1</v>
      </c>
      <c r="W225" s="194">
        <v>3</v>
      </c>
      <c r="X225" s="195" t="s">
        <v>1539</v>
      </c>
      <c r="Y225" s="195" t="s">
        <v>1540</v>
      </c>
      <c r="Z225" s="195" t="s">
        <v>1316</v>
      </c>
      <c r="AA225" s="195" t="s">
        <v>1317</v>
      </c>
      <c r="AC225" s="10"/>
      <c r="AD225" s="10"/>
      <c r="AG225" s="10"/>
      <c r="AH225" s="10"/>
      <c r="AI225" s="10"/>
      <c r="AJ225" s="10"/>
      <c r="AK225" s="10"/>
      <c r="AL225" s="10"/>
      <c r="AM225" s="10"/>
      <c r="AN225" s="10"/>
      <c r="AO225" s="10"/>
      <c r="AP225" s="10"/>
      <c r="AQ225" s="10"/>
      <c r="AR225" s="10"/>
      <c r="AS225" s="10"/>
      <c r="AT225" s="10"/>
      <c r="AU225" s="10"/>
      <c r="AV225" s="10"/>
      <c r="AW225" s="10"/>
      <c r="AX225" s="10"/>
      <c r="AY225" s="10"/>
      <c r="AZ225" s="10"/>
      <c r="BA225" s="10"/>
      <c r="BB225" s="10"/>
    </row>
    <row r="226" spans="1:54" x14ac:dyDescent="0.2">
      <c r="A226" s="194">
        <v>20288</v>
      </c>
      <c r="B226" s="195" t="s">
        <v>1616</v>
      </c>
      <c r="C226" s="195" t="s">
        <v>1616</v>
      </c>
      <c r="D226" s="195" t="s">
        <v>1613</v>
      </c>
      <c r="E226" s="195" t="s">
        <v>1614</v>
      </c>
      <c r="F226" s="195" t="s">
        <v>1615</v>
      </c>
      <c r="G226" s="195" t="s">
        <v>265</v>
      </c>
      <c r="H226" s="195" t="s">
        <v>117</v>
      </c>
      <c r="I226" s="195" t="s">
        <v>1166</v>
      </c>
      <c r="J226" s="195" t="s">
        <v>1167</v>
      </c>
      <c r="K226" s="195" t="s">
        <v>98</v>
      </c>
      <c r="L226" s="195" t="s">
        <v>99</v>
      </c>
      <c r="M226" s="195" t="s">
        <v>144</v>
      </c>
      <c r="N226" s="195" t="s">
        <v>350</v>
      </c>
      <c r="O226" s="195" t="s">
        <v>272</v>
      </c>
      <c r="P226" s="195" t="s">
        <v>1048</v>
      </c>
      <c r="Q226" s="194">
        <v>2</v>
      </c>
      <c r="R226" s="194">
        <v>2</v>
      </c>
      <c r="S226" s="194">
        <v>50</v>
      </c>
      <c r="T226" s="194">
        <v>1</v>
      </c>
      <c r="U226" s="194">
        <v>25</v>
      </c>
      <c r="V226" s="194">
        <v>1</v>
      </c>
      <c r="W226" s="194">
        <v>2</v>
      </c>
      <c r="X226" s="195" t="s">
        <v>1539</v>
      </c>
      <c r="Y226" s="195" t="s">
        <v>1540</v>
      </c>
      <c r="Z226" s="195" t="s">
        <v>1316</v>
      </c>
      <c r="AA226" s="195" t="s">
        <v>1317</v>
      </c>
      <c r="AC226" s="10"/>
      <c r="AD226" s="10"/>
      <c r="AG226" s="10"/>
      <c r="AH226" s="10"/>
      <c r="AI226" s="10"/>
      <c r="AJ226" s="10"/>
      <c r="AK226" s="10"/>
      <c r="AL226" s="10"/>
      <c r="AM226" s="10"/>
      <c r="AN226" s="10"/>
      <c r="AO226" s="10"/>
      <c r="AP226" s="10"/>
      <c r="AQ226" s="10"/>
      <c r="AR226" s="10"/>
      <c r="AS226" s="10"/>
      <c r="AT226" s="10"/>
      <c r="AU226" s="10"/>
      <c r="AV226" s="10"/>
      <c r="AW226" s="10"/>
      <c r="AX226" s="10"/>
      <c r="AY226" s="10"/>
      <c r="AZ226" s="10"/>
      <c r="BA226" s="10"/>
      <c r="BB226" s="10"/>
    </row>
    <row r="227" spans="1:54" x14ac:dyDescent="0.2">
      <c r="A227" s="194">
        <v>20289</v>
      </c>
      <c r="B227" s="195" t="s">
        <v>1617</v>
      </c>
      <c r="C227" s="195" t="s">
        <v>1618</v>
      </c>
      <c r="D227" s="195" t="s">
        <v>1619</v>
      </c>
      <c r="E227" s="195" t="s">
        <v>1620</v>
      </c>
      <c r="F227" s="195" t="s">
        <v>1621</v>
      </c>
      <c r="G227" s="195" t="s">
        <v>265</v>
      </c>
      <c r="H227" s="195" t="s">
        <v>117</v>
      </c>
      <c r="I227" s="195" t="s">
        <v>1550</v>
      </c>
      <c r="J227" s="195" t="s">
        <v>289</v>
      </c>
      <c r="K227" s="195" t="s">
        <v>98</v>
      </c>
      <c r="L227" s="195" t="s">
        <v>118</v>
      </c>
      <c r="M227" s="195" t="s">
        <v>138</v>
      </c>
      <c r="N227" s="195" t="s">
        <v>350</v>
      </c>
      <c r="O227" s="195" t="s">
        <v>272</v>
      </c>
      <c r="P227" s="195" t="s">
        <v>1048</v>
      </c>
      <c r="Q227" s="194">
        <v>2</v>
      </c>
      <c r="R227" s="194">
        <v>6</v>
      </c>
      <c r="S227" s="194">
        <v>14</v>
      </c>
      <c r="T227" s="194">
        <v>1</v>
      </c>
      <c r="U227" s="194">
        <v>7</v>
      </c>
      <c r="V227" s="194">
        <v>1</v>
      </c>
      <c r="W227" s="194">
        <v>6</v>
      </c>
      <c r="X227" s="195" t="s">
        <v>1539</v>
      </c>
      <c r="Y227" s="195" t="s">
        <v>1540</v>
      </c>
      <c r="Z227" s="195" t="s">
        <v>1098</v>
      </c>
      <c r="AA227" s="195" t="s">
        <v>1099</v>
      </c>
      <c r="AC227" s="10"/>
      <c r="AD227" s="10"/>
      <c r="AG227" s="10"/>
      <c r="AH227" s="10"/>
      <c r="AI227" s="10"/>
      <c r="AJ227" s="10"/>
      <c r="AK227" s="10"/>
      <c r="AL227" s="10"/>
      <c r="AM227" s="10"/>
      <c r="AN227" s="10"/>
      <c r="AO227" s="10"/>
      <c r="AP227" s="10"/>
      <c r="AQ227" s="10"/>
      <c r="AR227" s="10"/>
      <c r="AS227" s="10"/>
      <c r="AT227" s="10"/>
      <c r="AU227" s="10"/>
      <c r="AV227" s="10"/>
      <c r="AW227" s="10"/>
      <c r="AX227" s="10"/>
      <c r="AY227" s="10"/>
      <c r="AZ227" s="10"/>
      <c r="BA227" s="10"/>
      <c r="BB227" s="10"/>
    </row>
    <row r="228" spans="1:54" x14ac:dyDescent="0.2">
      <c r="A228" s="194">
        <v>20290</v>
      </c>
      <c r="B228" s="195" t="s">
        <v>1622</v>
      </c>
      <c r="C228" s="195" t="s">
        <v>1623</v>
      </c>
      <c r="D228" s="195" t="s">
        <v>1619</v>
      </c>
      <c r="E228" s="195" t="s">
        <v>1620</v>
      </c>
      <c r="F228" s="195" t="s">
        <v>1621</v>
      </c>
      <c r="G228" s="195" t="s">
        <v>265</v>
      </c>
      <c r="H228" s="195" t="s">
        <v>117</v>
      </c>
      <c r="I228" s="195" t="s">
        <v>1550</v>
      </c>
      <c r="J228" s="195" t="s">
        <v>289</v>
      </c>
      <c r="K228" s="195" t="s">
        <v>98</v>
      </c>
      <c r="L228" s="195" t="s">
        <v>118</v>
      </c>
      <c r="M228" s="195" t="s">
        <v>138</v>
      </c>
      <c r="N228" s="195" t="s">
        <v>350</v>
      </c>
      <c r="O228" s="195" t="s">
        <v>272</v>
      </c>
      <c r="P228" s="195" t="s">
        <v>1048</v>
      </c>
      <c r="Q228" s="194">
        <v>2</v>
      </c>
      <c r="R228" s="194">
        <v>6</v>
      </c>
      <c r="S228" s="194">
        <v>14</v>
      </c>
      <c r="T228" s="194">
        <v>1</v>
      </c>
      <c r="U228" s="194">
        <v>7</v>
      </c>
      <c r="V228" s="194">
        <v>1</v>
      </c>
      <c r="W228" s="194">
        <v>6</v>
      </c>
      <c r="X228" s="195" t="s">
        <v>1539</v>
      </c>
      <c r="Y228" s="195" t="s">
        <v>1540</v>
      </c>
      <c r="Z228" s="195" t="s">
        <v>1098</v>
      </c>
      <c r="AA228" s="195" t="s">
        <v>1099</v>
      </c>
      <c r="AC228" s="10"/>
      <c r="AD228" s="10"/>
      <c r="AG228" s="10"/>
      <c r="AH228" s="10"/>
      <c r="AI228" s="10"/>
      <c r="AJ228" s="10"/>
      <c r="AK228" s="10"/>
      <c r="AL228" s="10"/>
      <c r="AM228" s="10"/>
      <c r="AN228" s="10"/>
      <c r="AO228" s="10"/>
      <c r="AP228" s="10"/>
      <c r="AQ228" s="10"/>
      <c r="AR228" s="10"/>
      <c r="AS228" s="10"/>
      <c r="AT228" s="10"/>
      <c r="AU228" s="10"/>
      <c r="AV228" s="10"/>
      <c r="AW228" s="10"/>
      <c r="AX228" s="10"/>
      <c r="AY228" s="10"/>
      <c r="AZ228" s="10"/>
      <c r="BA228" s="10"/>
      <c r="BB228" s="10"/>
    </row>
    <row r="229" spans="1:54" x14ac:dyDescent="0.2">
      <c r="A229" s="194">
        <v>20291</v>
      </c>
      <c r="B229" s="195" t="s">
        <v>1624</v>
      </c>
      <c r="C229" s="195" t="s">
        <v>1625</v>
      </c>
      <c r="D229" s="195" t="s">
        <v>1626</v>
      </c>
      <c r="E229" s="195" t="s">
        <v>1624</v>
      </c>
      <c r="F229" s="195" t="s">
        <v>1627</v>
      </c>
      <c r="G229" s="195" t="s">
        <v>265</v>
      </c>
      <c r="H229" s="195" t="s">
        <v>117</v>
      </c>
      <c r="I229" s="195" t="s">
        <v>1550</v>
      </c>
      <c r="J229" s="195" t="s">
        <v>289</v>
      </c>
      <c r="K229" s="195" t="s">
        <v>98</v>
      </c>
      <c r="L229" s="195" t="s">
        <v>118</v>
      </c>
      <c r="M229" s="195" t="s">
        <v>138</v>
      </c>
      <c r="N229" s="195" t="s">
        <v>350</v>
      </c>
      <c r="O229" s="195" t="s">
        <v>272</v>
      </c>
      <c r="P229" s="195" t="s">
        <v>1048</v>
      </c>
      <c r="Q229" s="194">
        <v>1</v>
      </c>
      <c r="R229" s="194">
        <v>7</v>
      </c>
      <c r="S229" s="194">
        <v>30</v>
      </c>
      <c r="T229" s="194">
        <v>1</v>
      </c>
      <c r="U229" s="194">
        <v>30</v>
      </c>
      <c r="V229" s="194">
        <v>1</v>
      </c>
      <c r="W229" s="194">
        <v>7</v>
      </c>
      <c r="X229" s="195" t="s">
        <v>1539</v>
      </c>
      <c r="Y229" s="195" t="s">
        <v>1540</v>
      </c>
      <c r="Z229" s="195" t="s">
        <v>1316</v>
      </c>
      <c r="AA229" s="195" t="s">
        <v>1317</v>
      </c>
      <c r="AC229" s="10"/>
      <c r="AD229" s="10"/>
      <c r="AG229" s="10"/>
      <c r="AH229" s="10"/>
      <c r="AI229" s="10"/>
      <c r="AJ229" s="10"/>
      <c r="AK229" s="10"/>
      <c r="AL229" s="10"/>
      <c r="AM229" s="10"/>
      <c r="AN229" s="10"/>
      <c r="AO229" s="10"/>
      <c r="AP229" s="10"/>
      <c r="AQ229" s="10"/>
      <c r="AR229" s="10"/>
      <c r="AS229" s="10"/>
      <c r="AT229" s="10"/>
      <c r="AU229" s="10"/>
      <c r="AV229" s="10"/>
      <c r="AW229" s="10"/>
      <c r="AX229" s="10"/>
      <c r="AY229" s="10"/>
      <c r="AZ229" s="10"/>
      <c r="BA229" s="10"/>
      <c r="BB229" s="10"/>
    </row>
    <row r="230" spans="1:54" x14ac:dyDescent="0.2">
      <c r="A230" s="194">
        <v>20292</v>
      </c>
      <c r="B230" s="195" t="s">
        <v>1628</v>
      </c>
      <c r="C230" s="195" t="s">
        <v>1629</v>
      </c>
      <c r="D230" s="195" t="s">
        <v>1630</v>
      </c>
      <c r="E230" s="195" t="s">
        <v>1631</v>
      </c>
      <c r="F230" s="195" t="s">
        <v>1632</v>
      </c>
      <c r="G230" s="195" t="s">
        <v>265</v>
      </c>
      <c r="H230" s="195" t="s">
        <v>117</v>
      </c>
      <c r="I230" s="195" t="s">
        <v>1550</v>
      </c>
      <c r="J230" s="195" t="s">
        <v>289</v>
      </c>
      <c r="K230" s="195" t="s">
        <v>98</v>
      </c>
      <c r="L230" s="195" t="s">
        <v>118</v>
      </c>
      <c r="M230" s="195" t="s">
        <v>138</v>
      </c>
      <c r="N230" s="195" t="s">
        <v>350</v>
      </c>
      <c r="O230" s="195" t="s">
        <v>272</v>
      </c>
      <c r="P230" s="195" t="s">
        <v>1048</v>
      </c>
      <c r="Q230" s="194">
        <v>1</v>
      </c>
      <c r="R230" s="194">
        <v>6</v>
      </c>
      <c r="S230" s="194">
        <v>15</v>
      </c>
      <c r="T230" s="194">
        <v>1</v>
      </c>
      <c r="U230" s="194">
        <v>15</v>
      </c>
      <c r="V230" s="194">
        <v>1</v>
      </c>
      <c r="W230" s="194">
        <v>6</v>
      </c>
      <c r="X230" s="195" t="s">
        <v>1539</v>
      </c>
      <c r="Y230" s="195" t="s">
        <v>1540</v>
      </c>
      <c r="Z230" s="195" t="s">
        <v>1098</v>
      </c>
      <c r="AA230" s="195" t="s">
        <v>1099</v>
      </c>
      <c r="AC230" s="10"/>
      <c r="AD230" s="10"/>
      <c r="AG230" s="10"/>
      <c r="AH230" s="10"/>
      <c r="AI230" s="10"/>
      <c r="AJ230" s="10"/>
      <c r="AK230" s="10"/>
      <c r="AL230" s="10"/>
      <c r="AM230" s="10"/>
      <c r="AN230" s="10"/>
      <c r="AO230" s="10"/>
      <c r="AP230" s="10"/>
      <c r="AQ230" s="10"/>
      <c r="AR230" s="10"/>
      <c r="AS230" s="10"/>
      <c r="AT230" s="10"/>
      <c r="AU230" s="10"/>
      <c r="AV230" s="10"/>
      <c r="AW230" s="10"/>
      <c r="AX230" s="10"/>
      <c r="AY230" s="10"/>
      <c r="AZ230" s="10"/>
      <c r="BA230" s="10"/>
      <c r="BB230" s="10"/>
    </row>
    <row r="231" spans="1:54" x14ac:dyDescent="0.2">
      <c r="A231" s="194">
        <v>20293</v>
      </c>
      <c r="B231" s="195" t="s">
        <v>1633</v>
      </c>
      <c r="C231" s="195" t="s">
        <v>1634</v>
      </c>
      <c r="D231" s="195" t="s">
        <v>1635</v>
      </c>
      <c r="E231" s="195" t="s">
        <v>1636</v>
      </c>
      <c r="F231" s="195" t="s">
        <v>1637</v>
      </c>
      <c r="G231" s="195" t="s">
        <v>265</v>
      </c>
      <c r="H231" s="195" t="s">
        <v>117</v>
      </c>
      <c r="I231" s="195" t="s">
        <v>1550</v>
      </c>
      <c r="J231" s="195" t="s">
        <v>289</v>
      </c>
      <c r="K231" s="195" t="s">
        <v>98</v>
      </c>
      <c r="L231" s="195" t="s">
        <v>118</v>
      </c>
      <c r="M231" s="195" t="s">
        <v>138</v>
      </c>
      <c r="N231" s="195" t="s">
        <v>350</v>
      </c>
      <c r="O231" s="195" t="s">
        <v>272</v>
      </c>
      <c r="P231" s="195" t="s">
        <v>1048</v>
      </c>
      <c r="Q231" s="194">
        <v>1</v>
      </c>
      <c r="R231" s="194">
        <v>6</v>
      </c>
      <c r="S231" s="194">
        <v>40</v>
      </c>
      <c r="T231" s="194">
        <v>1</v>
      </c>
      <c r="U231" s="194">
        <v>40</v>
      </c>
      <c r="V231" s="194">
        <v>1</v>
      </c>
      <c r="W231" s="194">
        <v>6</v>
      </c>
      <c r="X231" s="195" t="s">
        <v>1539</v>
      </c>
      <c r="Y231" s="195" t="s">
        <v>1540</v>
      </c>
      <c r="Z231" s="195" t="s">
        <v>1098</v>
      </c>
      <c r="AA231" s="195" t="s">
        <v>1099</v>
      </c>
      <c r="AC231" s="10"/>
      <c r="AD231" s="10"/>
      <c r="AG231" s="10"/>
      <c r="AH231" s="10"/>
      <c r="AI231" s="10"/>
      <c r="AJ231" s="10"/>
      <c r="AK231" s="10"/>
      <c r="AL231" s="10"/>
      <c r="AM231" s="10"/>
      <c r="AN231" s="10"/>
      <c r="AO231" s="10"/>
      <c r="AP231" s="10"/>
      <c r="AQ231" s="10"/>
      <c r="AR231" s="10"/>
      <c r="AS231" s="10"/>
      <c r="AT231" s="10"/>
      <c r="AU231" s="10"/>
      <c r="AV231" s="10"/>
      <c r="AW231" s="10"/>
      <c r="AX231" s="10"/>
      <c r="AY231" s="10"/>
      <c r="AZ231" s="10"/>
      <c r="BA231" s="10"/>
      <c r="BB231" s="10"/>
    </row>
    <row r="232" spans="1:54" x14ac:dyDescent="0.2">
      <c r="A232" s="194">
        <v>20294</v>
      </c>
      <c r="B232" s="195" t="s">
        <v>1638</v>
      </c>
      <c r="C232" s="195" t="s">
        <v>1639</v>
      </c>
      <c r="D232" s="195" t="s">
        <v>1640</v>
      </c>
      <c r="E232" s="195" t="s">
        <v>1641</v>
      </c>
      <c r="F232" s="195" t="s">
        <v>1642</v>
      </c>
      <c r="G232" s="195" t="s">
        <v>265</v>
      </c>
      <c r="H232" s="195" t="s">
        <v>117</v>
      </c>
      <c r="I232" s="195" t="s">
        <v>1550</v>
      </c>
      <c r="J232" s="195" t="s">
        <v>289</v>
      </c>
      <c r="K232" s="195" t="s">
        <v>98</v>
      </c>
      <c r="L232" s="195" t="s">
        <v>118</v>
      </c>
      <c r="M232" s="195" t="s">
        <v>138</v>
      </c>
      <c r="N232" s="195" t="s">
        <v>350</v>
      </c>
      <c r="O232" s="195" t="s">
        <v>272</v>
      </c>
      <c r="P232" s="195" t="s">
        <v>1048</v>
      </c>
      <c r="Q232" s="194">
        <v>1</v>
      </c>
      <c r="R232" s="194">
        <v>16</v>
      </c>
      <c r="S232" s="194">
        <v>25</v>
      </c>
      <c r="T232" s="194">
        <v>1</v>
      </c>
      <c r="U232" s="194">
        <v>25</v>
      </c>
      <c r="V232" s="194">
        <v>1</v>
      </c>
      <c r="W232" s="194">
        <v>16</v>
      </c>
      <c r="X232" s="195" t="s">
        <v>1539</v>
      </c>
      <c r="Y232" s="195" t="s">
        <v>1540</v>
      </c>
      <c r="Z232" s="195" t="s">
        <v>1098</v>
      </c>
      <c r="AA232" s="195" t="s">
        <v>1099</v>
      </c>
      <c r="AC232" s="10"/>
      <c r="AD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0"/>
      <c r="AR232" s="10"/>
      <c r="AS232" s="10"/>
      <c r="AT232" s="10"/>
      <c r="AU232" s="10"/>
      <c r="AV232" s="10"/>
      <c r="AW232" s="10"/>
      <c r="AX232" s="10"/>
      <c r="AY232" s="10"/>
      <c r="AZ232" s="10"/>
      <c r="BA232" s="10"/>
      <c r="BB232" s="10"/>
    </row>
    <row r="233" spans="1:54" x14ac:dyDescent="0.2">
      <c r="A233" s="194">
        <v>20295</v>
      </c>
      <c r="B233" s="195" t="s">
        <v>1643</v>
      </c>
      <c r="C233" s="195" t="s">
        <v>1644</v>
      </c>
      <c r="D233" s="195" t="s">
        <v>1645</v>
      </c>
      <c r="E233" s="195" t="s">
        <v>1646</v>
      </c>
      <c r="F233" s="195" t="s">
        <v>1647</v>
      </c>
      <c r="G233" s="195" t="s">
        <v>265</v>
      </c>
      <c r="H233" s="195" t="s">
        <v>117</v>
      </c>
      <c r="I233" s="195" t="s">
        <v>157</v>
      </c>
      <c r="J233" s="195" t="s">
        <v>352</v>
      </c>
      <c r="K233" s="195" t="s">
        <v>98</v>
      </c>
      <c r="L233" s="195" t="s">
        <v>118</v>
      </c>
      <c r="M233" s="195" t="s">
        <v>144</v>
      </c>
      <c r="N233" s="195" t="s">
        <v>350</v>
      </c>
      <c r="O233" s="195" t="s">
        <v>272</v>
      </c>
      <c r="P233" s="195" t="s">
        <v>1048</v>
      </c>
      <c r="Q233" s="194">
        <v>2</v>
      </c>
      <c r="R233" s="194">
        <v>30</v>
      </c>
      <c r="S233" s="194">
        <v>20</v>
      </c>
      <c r="T233" s="194">
        <v>1</v>
      </c>
      <c r="U233" s="194">
        <v>10</v>
      </c>
      <c r="V233" s="194">
        <v>1</v>
      </c>
      <c r="W233" s="194">
        <v>30</v>
      </c>
      <c r="X233" s="195" t="s">
        <v>1539</v>
      </c>
      <c r="Y233" s="195" t="s">
        <v>1540</v>
      </c>
      <c r="Z233" s="195" t="s">
        <v>1316</v>
      </c>
      <c r="AA233" s="195" t="s">
        <v>1317</v>
      </c>
      <c r="AC233" s="10"/>
      <c r="AD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0"/>
      <c r="AR233" s="10"/>
      <c r="AS233" s="10"/>
      <c r="AT233" s="10"/>
      <c r="AU233" s="10"/>
      <c r="AV233" s="10"/>
      <c r="AW233" s="10"/>
      <c r="AX233" s="10"/>
      <c r="AY233" s="10"/>
      <c r="AZ233" s="10"/>
      <c r="BA233" s="10"/>
      <c r="BB233" s="10"/>
    </row>
    <row r="234" spans="1:54" x14ac:dyDescent="0.2">
      <c r="A234" s="194">
        <v>20296</v>
      </c>
      <c r="B234" s="195" t="s">
        <v>1648</v>
      </c>
      <c r="C234" s="195" t="s">
        <v>1649</v>
      </c>
      <c r="D234" s="195" t="s">
        <v>1645</v>
      </c>
      <c r="E234" s="195" t="s">
        <v>1646</v>
      </c>
      <c r="F234" s="195" t="s">
        <v>1647</v>
      </c>
      <c r="G234" s="195" t="s">
        <v>265</v>
      </c>
      <c r="H234" s="195" t="s">
        <v>117</v>
      </c>
      <c r="I234" s="195" t="s">
        <v>157</v>
      </c>
      <c r="J234" s="195" t="s">
        <v>352</v>
      </c>
      <c r="K234" s="195" t="s">
        <v>98</v>
      </c>
      <c r="L234" s="195" t="s">
        <v>118</v>
      </c>
      <c r="M234" s="195" t="s">
        <v>144</v>
      </c>
      <c r="N234" s="195" t="s">
        <v>350</v>
      </c>
      <c r="O234" s="195" t="s">
        <v>272</v>
      </c>
      <c r="P234" s="195" t="s">
        <v>1048</v>
      </c>
      <c r="Q234" s="194">
        <v>2</v>
      </c>
      <c r="R234" s="194">
        <v>30</v>
      </c>
      <c r="S234" s="194">
        <v>20</v>
      </c>
      <c r="T234" s="194">
        <v>1</v>
      </c>
      <c r="U234" s="194">
        <v>10</v>
      </c>
      <c r="V234" s="194">
        <v>1</v>
      </c>
      <c r="W234" s="194">
        <v>30</v>
      </c>
      <c r="X234" s="195" t="s">
        <v>1539</v>
      </c>
      <c r="Y234" s="195" t="s">
        <v>1540</v>
      </c>
      <c r="Z234" s="195" t="s">
        <v>1316</v>
      </c>
      <c r="AA234" s="195" t="s">
        <v>1317</v>
      </c>
      <c r="AC234" s="10"/>
      <c r="AD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0"/>
      <c r="AR234" s="10"/>
      <c r="AS234" s="10"/>
      <c r="AT234" s="10"/>
      <c r="AU234" s="10"/>
      <c r="AV234" s="10"/>
      <c r="AW234" s="10"/>
      <c r="AX234" s="10"/>
      <c r="AY234" s="10"/>
      <c r="AZ234" s="10"/>
      <c r="BA234" s="10"/>
      <c r="BB234" s="10"/>
    </row>
    <row r="235" spans="1:54" x14ac:dyDescent="0.2">
      <c r="A235" s="194">
        <v>20297</v>
      </c>
      <c r="B235" s="195" t="s">
        <v>1650</v>
      </c>
      <c r="C235" s="195" t="s">
        <v>1651</v>
      </c>
      <c r="D235" s="195" t="s">
        <v>1652</v>
      </c>
      <c r="E235" s="195" t="s">
        <v>1653</v>
      </c>
      <c r="F235" s="195" t="s">
        <v>1654</v>
      </c>
      <c r="G235" s="195" t="s">
        <v>265</v>
      </c>
      <c r="H235" s="195" t="s">
        <v>117</v>
      </c>
      <c r="I235" s="195" t="s">
        <v>1550</v>
      </c>
      <c r="J235" s="195" t="s">
        <v>289</v>
      </c>
      <c r="K235" s="195" t="s">
        <v>98</v>
      </c>
      <c r="L235" s="195" t="s">
        <v>118</v>
      </c>
      <c r="M235" s="195" t="s">
        <v>144</v>
      </c>
      <c r="N235" s="195" t="s">
        <v>350</v>
      </c>
      <c r="O235" s="195" t="s">
        <v>272</v>
      </c>
      <c r="P235" s="195" t="s">
        <v>1048</v>
      </c>
      <c r="Q235" s="194">
        <v>1</v>
      </c>
      <c r="R235" s="194">
        <v>6</v>
      </c>
      <c r="S235" s="194">
        <v>20</v>
      </c>
      <c r="T235" s="194">
        <v>1</v>
      </c>
      <c r="U235" s="194">
        <v>20</v>
      </c>
      <c r="V235" s="194">
        <v>1</v>
      </c>
      <c r="W235" s="194">
        <v>6</v>
      </c>
      <c r="X235" s="195" t="s">
        <v>1539</v>
      </c>
      <c r="Y235" s="195" t="s">
        <v>1540</v>
      </c>
      <c r="Z235" s="195" t="s">
        <v>1316</v>
      </c>
      <c r="AA235" s="195" t="s">
        <v>1317</v>
      </c>
      <c r="AC235" s="10"/>
      <c r="AD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0"/>
      <c r="AR235" s="10"/>
      <c r="AS235" s="10"/>
      <c r="AT235" s="10"/>
      <c r="AU235" s="10"/>
      <c r="AV235" s="10"/>
      <c r="AW235" s="10"/>
      <c r="AX235" s="10"/>
      <c r="AY235" s="10"/>
      <c r="AZ235" s="10"/>
      <c r="BA235" s="10"/>
      <c r="BB235" s="10"/>
    </row>
    <row r="236" spans="1:54" x14ac:dyDescent="0.2">
      <c r="A236" s="194">
        <v>20298</v>
      </c>
      <c r="B236" s="195" t="s">
        <v>1655</v>
      </c>
      <c r="C236" s="195" t="s">
        <v>1656</v>
      </c>
      <c r="D236" s="195" t="s">
        <v>1657</v>
      </c>
      <c r="E236" s="195" t="s">
        <v>1658</v>
      </c>
      <c r="F236" s="195" t="s">
        <v>1659</v>
      </c>
      <c r="G236" s="195" t="s">
        <v>265</v>
      </c>
      <c r="H236" s="195" t="s">
        <v>117</v>
      </c>
      <c r="I236" s="195" t="s">
        <v>1550</v>
      </c>
      <c r="J236" s="195" t="s">
        <v>289</v>
      </c>
      <c r="K236" s="195" t="s">
        <v>98</v>
      </c>
      <c r="L236" s="195" t="s">
        <v>118</v>
      </c>
      <c r="M236" s="195" t="s">
        <v>144</v>
      </c>
      <c r="N236" s="195" t="s">
        <v>350</v>
      </c>
      <c r="O236" s="195" t="s">
        <v>272</v>
      </c>
      <c r="P236" s="195" t="s">
        <v>1048</v>
      </c>
      <c r="Q236" s="194">
        <v>1</v>
      </c>
      <c r="R236" s="194">
        <v>5</v>
      </c>
      <c r="S236" s="194">
        <v>20</v>
      </c>
      <c r="T236" s="194">
        <v>5</v>
      </c>
      <c r="U236" s="194">
        <v>4</v>
      </c>
      <c r="V236" s="194">
        <v>1</v>
      </c>
      <c r="W236" s="194">
        <v>25</v>
      </c>
      <c r="X236" s="195" t="s">
        <v>1539</v>
      </c>
      <c r="Y236" s="195" t="s">
        <v>1540</v>
      </c>
      <c r="Z236" s="195" t="s">
        <v>1316</v>
      </c>
      <c r="AA236" s="195" t="s">
        <v>1317</v>
      </c>
      <c r="AC236" s="10"/>
      <c r="AD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0"/>
      <c r="AR236" s="10"/>
      <c r="AS236" s="10"/>
      <c r="AT236" s="10"/>
      <c r="AU236" s="10"/>
      <c r="AV236" s="10"/>
      <c r="AW236" s="10"/>
      <c r="AX236" s="10"/>
      <c r="AY236" s="10"/>
      <c r="AZ236" s="10"/>
      <c r="BA236" s="10"/>
      <c r="BB236" s="10"/>
    </row>
    <row r="237" spans="1:54" x14ac:dyDescent="0.2">
      <c r="A237" s="194">
        <v>20299</v>
      </c>
      <c r="B237" s="195" t="s">
        <v>1660</v>
      </c>
      <c r="C237" s="195" t="s">
        <v>1661</v>
      </c>
      <c r="D237" s="195" t="s">
        <v>1662</v>
      </c>
      <c r="E237" s="195" t="s">
        <v>1660</v>
      </c>
      <c r="F237" s="195" t="s">
        <v>1663</v>
      </c>
      <c r="G237" s="195" t="s">
        <v>265</v>
      </c>
      <c r="H237" s="195" t="s">
        <v>117</v>
      </c>
      <c r="I237" s="195" t="s">
        <v>1550</v>
      </c>
      <c r="J237" s="195" t="s">
        <v>289</v>
      </c>
      <c r="K237" s="195" t="s">
        <v>98</v>
      </c>
      <c r="L237" s="195" t="s">
        <v>118</v>
      </c>
      <c r="M237" s="195" t="s">
        <v>138</v>
      </c>
      <c r="N237" s="195" t="s">
        <v>350</v>
      </c>
      <c r="O237" s="195" t="s">
        <v>272</v>
      </c>
      <c r="P237" s="195" t="s">
        <v>1048</v>
      </c>
      <c r="Q237" s="194">
        <v>1</v>
      </c>
      <c r="R237" s="194">
        <v>6</v>
      </c>
      <c r="S237" s="194">
        <v>40</v>
      </c>
      <c r="T237" s="194">
        <v>1</v>
      </c>
      <c r="U237" s="194">
        <v>40</v>
      </c>
      <c r="V237" s="194">
        <v>1</v>
      </c>
      <c r="W237" s="194">
        <v>6</v>
      </c>
      <c r="X237" s="195" t="s">
        <v>1539</v>
      </c>
      <c r="Y237" s="195" t="s">
        <v>1540</v>
      </c>
      <c r="Z237" s="195" t="s">
        <v>1316</v>
      </c>
      <c r="AA237" s="195" t="s">
        <v>1317</v>
      </c>
      <c r="AC237" s="10"/>
      <c r="AD237" s="10"/>
      <c r="AG237" s="10"/>
      <c r="AH237" s="10"/>
      <c r="AI237" s="10"/>
      <c r="AJ237" s="10"/>
      <c r="AK237" s="10"/>
      <c r="AL237" s="10"/>
      <c r="AM237" s="10"/>
      <c r="AN237" s="10"/>
      <c r="AO237" s="10"/>
      <c r="AP237" s="10"/>
      <c r="AQ237" s="10"/>
      <c r="AR237" s="10"/>
      <c r="AS237" s="10"/>
      <c r="AT237" s="10"/>
      <c r="AU237" s="10"/>
      <c r="AV237" s="10"/>
      <c r="AW237" s="10"/>
      <c r="AX237" s="10"/>
      <c r="AY237" s="10"/>
      <c r="AZ237" s="10"/>
      <c r="BA237" s="10"/>
      <c r="BB237" s="10"/>
    </row>
    <row r="238" spans="1:54" x14ac:dyDescent="0.2">
      <c r="A238" s="194">
        <v>20300</v>
      </c>
      <c r="B238" s="195" t="s">
        <v>1664</v>
      </c>
      <c r="C238" s="195" t="s">
        <v>1665</v>
      </c>
      <c r="D238" s="195" t="s">
        <v>1666</v>
      </c>
      <c r="E238" s="195" t="s">
        <v>1660</v>
      </c>
      <c r="F238" s="195" t="s">
        <v>1667</v>
      </c>
      <c r="G238" s="195" t="s">
        <v>265</v>
      </c>
      <c r="H238" s="195" t="s">
        <v>117</v>
      </c>
      <c r="I238" s="195" t="s">
        <v>1550</v>
      </c>
      <c r="J238" s="195" t="s">
        <v>289</v>
      </c>
      <c r="K238" s="195" t="s">
        <v>98</v>
      </c>
      <c r="L238" s="195" t="s">
        <v>118</v>
      </c>
      <c r="M238" s="195" t="s">
        <v>138</v>
      </c>
      <c r="N238" s="195" t="s">
        <v>350</v>
      </c>
      <c r="O238" s="195" t="s">
        <v>272</v>
      </c>
      <c r="P238" s="195" t="s">
        <v>1048</v>
      </c>
      <c r="Q238" s="194">
        <v>1</v>
      </c>
      <c r="R238" s="194">
        <v>12</v>
      </c>
      <c r="S238" s="194">
        <v>25</v>
      </c>
      <c r="T238" s="194">
        <v>1</v>
      </c>
      <c r="U238" s="194">
        <v>25</v>
      </c>
      <c r="V238" s="194">
        <v>1</v>
      </c>
      <c r="W238" s="194">
        <v>12</v>
      </c>
      <c r="X238" s="195" t="s">
        <v>1539</v>
      </c>
      <c r="Y238" s="195" t="s">
        <v>1540</v>
      </c>
      <c r="Z238" s="195" t="s">
        <v>1316</v>
      </c>
      <c r="AA238" s="195" t="s">
        <v>1317</v>
      </c>
      <c r="AC238" s="10"/>
      <c r="AD238" s="10"/>
      <c r="AG238" s="10"/>
      <c r="AH238" s="10"/>
      <c r="AI238" s="10"/>
      <c r="AJ238" s="10"/>
      <c r="AK238" s="10"/>
      <c r="AL238" s="10"/>
      <c r="AM238" s="10"/>
      <c r="AN238" s="10"/>
      <c r="AO238" s="10"/>
      <c r="AP238" s="10"/>
      <c r="AQ238" s="10"/>
      <c r="AR238" s="10"/>
      <c r="AS238" s="10"/>
      <c r="AT238" s="10"/>
      <c r="AU238" s="10"/>
      <c r="AV238" s="10"/>
      <c r="AW238" s="10"/>
      <c r="AX238" s="10"/>
      <c r="AY238" s="10"/>
      <c r="AZ238" s="10"/>
      <c r="BA238" s="10"/>
      <c r="BB238" s="10"/>
    </row>
    <row r="239" spans="1:54" x14ac:dyDescent="0.2">
      <c r="A239" s="194">
        <v>20301</v>
      </c>
      <c r="B239" s="195" t="s">
        <v>1668</v>
      </c>
      <c r="C239" s="195" t="s">
        <v>1669</v>
      </c>
      <c r="D239" s="195" t="s">
        <v>1670</v>
      </c>
      <c r="E239" s="195" t="s">
        <v>1668</v>
      </c>
      <c r="F239" s="195" t="s">
        <v>1669</v>
      </c>
      <c r="G239" s="195" t="s">
        <v>265</v>
      </c>
      <c r="H239" s="195" t="s">
        <v>117</v>
      </c>
      <c r="I239" s="195" t="s">
        <v>1550</v>
      </c>
      <c r="J239" s="195" t="s">
        <v>289</v>
      </c>
      <c r="K239" s="195" t="s">
        <v>98</v>
      </c>
      <c r="L239" s="195" t="s">
        <v>118</v>
      </c>
      <c r="M239" s="195" t="s">
        <v>138</v>
      </c>
      <c r="N239" s="195" t="s">
        <v>350</v>
      </c>
      <c r="O239" s="195" t="s">
        <v>272</v>
      </c>
      <c r="P239" s="195" t="s">
        <v>1048</v>
      </c>
      <c r="Q239" s="194">
        <v>1</v>
      </c>
      <c r="R239" s="194">
        <v>6</v>
      </c>
      <c r="S239" s="194">
        <v>6</v>
      </c>
      <c r="T239" s="194">
        <v>2</v>
      </c>
      <c r="U239" s="194">
        <v>3</v>
      </c>
      <c r="V239" s="194">
        <v>1</v>
      </c>
      <c r="W239" s="194">
        <v>12</v>
      </c>
      <c r="X239" s="195" t="s">
        <v>1539</v>
      </c>
      <c r="Y239" s="195" t="s">
        <v>1540</v>
      </c>
      <c r="Z239" s="195" t="s">
        <v>1098</v>
      </c>
      <c r="AA239" s="195" t="s">
        <v>1099</v>
      </c>
      <c r="AC239" s="10"/>
      <c r="AD239" s="10"/>
      <c r="AG239" s="10"/>
      <c r="AH239" s="10"/>
      <c r="AI239" s="10"/>
      <c r="AJ239" s="10"/>
      <c r="AK239" s="10"/>
      <c r="AL239" s="10"/>
      <c r="AM239" s="10"/>
      <c r="AN239" s="10"/>
      <c r="AO239" s="10"/>
      <c r="AP239" s="10"/>
      <c r="AQ239" s="10"/>
      <c r="AR239" s="10"/>
      <c r="AS239" s="10"/>
      <c r="AT239" s="10"/>
      <c r="AU239" s="10"/>
      <c r="AV239" s="10"/>
      <c r="AW239" s="10"/>
      <c r="AX239" s="10"/>
      <c r="AY239" s="10"/>
      <c r="AZ239" s="10"/>
      <c r="BA239" s="10"/>
      <c r="BB239" s="10"/>
    </row>
    <row r="240" spans="1:54" x14ac:dyDescent="0.2">
      <c r="A240" s="194">
        <v>20302</v>
      </c>
      <c r="B240" s="195" t="s">
        <v>1671</v>
      </c>
      <c r="C240" s="195" t="s">
        <v>1672</v>
      </c>
      <c r="D240" s="195" t="s">
        <v>1673</v>
      </c>
      <c r="E240" s="195" t="s">
        <v>1674</v>
      </c>
      <c r="F240" s="195" t="s">
        <v>1675</v>
      </c>
      <c r="G240" s="195" t="s">
        <v>265</v>
      </c>
      <c r="H240" s="195" t="s">
        <v>117</v>
      </c>
      <c r="I240" s="195" t="s">
        <v>1550</v>
      </c>
      <c r="J240" s="195" t="s">
        <v>289</v>
      </c>
      <c r="K240" s="195" t="s">
        <v>98</v>
      </c>
      <c r="L240" s="195" t="s">
        <v>118</v>
      </c>
      <c r="M240" s="195" t="s">
        <v>502</v>
      </c>
      <c r="N240" s="195" t="s">
        <v>350</v>
      </c>
      <c r="O240" s="195" t="s">
        <v>272</v>
      </c>
      <c r="P240" s="195" t="s">
        <v>1048</v>
      </c>
      <c r="Q240" s="194">
        <v>1</v>
      </c>
      <c r="R240" s="194">
        <v>6</v>
      </c>
      <c r="S240" s="194">
        <v>13</v>
      </c>
      <c r="T240" s="194">
        <v>1</v>
      </c>
      <c r="U240" s="194">
        <v>13</v>
      </c>
      <c r="V240" s="194">
        <v>1</v>
      </c>
      <c r="W240" s="194">
        <v>6</v>
      </c>
      <c r="X240" s="195" t="s">
        <v>1539</v>
      </c>
      <c r="Y240" s="195" t="s">
        <v>1540</v>
      </c>
      <c r="Z240" s="195" t="s">
        <v>1098</v>
      </c>
      <c r="AA240" s="195" t="s">
        <v>1099</v>
      </c>
      <c r="AC240" s="10"/>
      <c r="AD240" s="10"/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  <c r="AQ240" s="10"/>
      <c r="AR240" s="10"/>
      <c r="AS240" s="10"/>
      <c r="AT240" s="10"/>
      <c r="AU240" s="10"/>
      <c r="AV240" s="10"/>
      <c r="AW240" s="10"/>
      <c r="AX240" s="10"/>
      <c r="AY240" s="10"/>
      <c r="AZ240" s="10"/>
      <c r="BA240" s="10"/>
      <c r="BB240" s="10"/>
    </row>
    <row r="241" spans="1:54" x14ac:dyDescent="0.2">
      <c r="A241" s="194">
        <v>20303</v>
      </c>
      <c r="B241" s="195" t="s">
        <v>1676</v>
      </c>
      <c r="C241" s="195" t="s">
        <v>1677</v>
      </c>
      <c r="D241" s="195" t="s">
        <v>1678</v>
      </c>
      <c r="E241" s="195" t="s">
        <v>1679</v>
      </c>
      <c r="F241" s="195" t="s">
        <v>1677</v>
      </c>
      <c r="G241" s="195" t="s">
        <v>265</v>
      </c>
      <c r="H241" s="195" t="s">
        <v>117</v>
      </c>
      <c r="I241" s="195" t="s">
        <v>1550</v>
      </c>
      <c r="J241" s="195" t="s">
        <v>289</v>
      </c>
      <c r="K241" s="195" t="s">
        <v>98</v>
      </c>
      <c r="L241" s="195" t="s">
        <v>118</v>
      </c>
      <c r="M241" s="195" t="s">
        <v>502</v>
      </c>
      <c r="N241" s="195" t="s">
        <v>350</v>
      </c>
      <c r="O241" s="195" t="s">
        <v>272</v>
      </c>
      <c r="P241" s="195" t="s">
        <v>1048</v>
      </c>
      <c r="Q241" s="194">
        <v>1</v>
      </c>
      <c r="R241" s="194">
        <v>6</v>
      </c>
      <c r="S241" s="194">
        <v>6</v>
      </c>
      <c r="T241" s="194">
        <v>2</v>
      </c>
      <c r="U241" s="194">
        <v>3</v>
      </c>
      <c r="V241" s="194">
        <v>1</v>
      </c>
      <c r="W241" s="194">
        <v>12</v>
      </c>
      <c r="X241" s="195" t="s">
        <v>1539</v>
      </c>
      <c r="Y241" s="195" t="s">
        <v>1540</v>
      </c>
      <c r="Z241" s="195" t="s">
        <v>1098</v>
      </c>
      <c r="AA241" s="195" t="s">
        <v>1099</v>
      </c>
      <c r="AC241" s="10"/>
      <c r="AD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0"/>
      <c r="AQ241" s="10"/>
      <c r="AR241" s="10"/>
      <c r="AS241" s="10"/>
      <c r="AT241" s="10"/>
      <c r="AU241" s="10"/>
      <c r="AV241" s="10"/>
      <c r="AW241" s="10"/>
      <c r="AX241" s="10"/>
      <c r="AY241" s="10"/>
      <c r="AZ241" s="10"/>
      <c r="BA241" s="10"/>
      <c r="BB241" s="10"/>
    </row>
    <row r="242" spans="1:54" x14ac:dyDescent="0.2">
      <c r="A242" s="194">
        <v>20304</v>
      </c>
      <c r="B242" s="195" t="s">
        <v>1680</v>
      </c>
      <c r="C242" s="195" t="s">
        <v>1681</v>
      </c>
      <c r="D242" s="195" t="s">
        <v>1682</v>
      </c>
      <c r="E242" s="195" t="s">
        <v>1683</v>
      </c>
      <c r="F242" s="195" t="s">
        <v>1684</v>
      </c>
      <c r="G242" s="195" t="s">
        <v>265</v>
      </c>
      <c r="H242" s="195" t="s">
        <v>117</v>
      </c>
      <c r="I242" s="195" t="s">
        <v>1550</v>
      </c>
      <c r="J242" s="195" t="s">
        <v>289</v>
      </c>
      <c r="K242" s="195" t="s">
        <v>98</v>
      </c>
      <c r="L242" s="195" t="s">
        <v>118</v>
      </c>
      <c r="M242" s="195" t="s">
        <v>144</v>
      </c>
      <c r="N242" s="195" t="s">
        <v>350</v>
      </c>
      <c r="O242" s="195" t="s">
        <v>272</v>
      </c>
      <c r="P242" s="195" t="s">
        <v>1048</v>
      </c>
      <c r="Q242" s="194">
        <v>1</v>
      </c>
      <c r="R242" s="194">
        <v>12</v>
      </c>
      <c r="S242" s="194">
        <v>25</v>
      </c>
      <c r="T242" s="194">
        <v>5</v>
      </c>
      <c r="U242" s="194">
        <v>5</v>
      </c>
      <c r="V242" s="194">
        <v>1</v>
      </c>
      <c r="W242" s="194">
        <v>60</v>
      </c>
      <c r="X242" s="195" t="s">
        <v>1539</v>
      </c>
      <c r="Y242" s="195" t="s">
        <v>1540</v>
      </c>
      <c r="Z242" s="195" t="s">
        <v>1316</v>
      </c>
      <c r="AA242" s="195" t="s">
        <v>1317</v>
      </c>
      <c r="AC242" s="10"/>
      <c r="AD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0"/>
      <c r="AQ242" s="10"/>
      <c r="AR242" s="10"/>
      <c r="AS242" s="10"/>
      <c r="AT242" s="10"/>
      <c r="AU242" s="10"/>
      <c r="AV242" s="10"/>
      <c r="AW242" s="10"/>
      <c r="AX242" s="10"/>
      <c r="AY242" s="10"/>
      <c r="AZ242" s="10"/>
      <c r="BA242" s="10"/>
      <c r="BB242" s="10"/>
    </row>
    <row r="243" spans="1:54" x14ac:dyDescent="0.2">
      <c r="A243" s="194">
        <v>20305</v>
      </c>
      <c r="B243" s="195" t="s">
        <v>1685</v>
      </c>
      <c r="C243" s="195" t="s">
        <v>1686</v>
      </c>
      <c r="D243" s="195" t="s">
        <v>1687</v>
      </c>
      <c r="E243" s="195" t="s">
        <v>1688</v>
      </c>
      <c r="F243" s="195" t="s">
        <v>1689</v>
      </c>
      <c r="G243" s="195" t="s">
        <v>265</v>
      </c>
      <c r="H243" s="195" t="s">
        <v>117</v>
      </c>
      <c r="I243" s="195" t="s">
        <v>543</v>
      </c>
      <c r="J243" s="195" t="s">
        <v>544</v>
      </c>
      <c r="K243" s="195" t="s">
        <v>98</v>
      </c>
      <c r="L243" s="195" t="s">
        <v>118</v>
      </c>
      <c r="M243" s="195" t="s">
        <v>138</v>
      </c>
      <c r="N243" s="195" t="s">
        <v>350</v>
      </c>
      <c r="O243" s="195" t="s">
        <v>272</v>
      </c>
      <c r="P243" s="195" t="s">
        <v>1048</v>
      </c>
      <c r="Q243" s="194">
        <v>1</v>
      </c>
      <c r="R243" s="194">
        <v>17</v>
      </c>
      <c r="S243" s="194">
        <v>75</v>
      </c>
      <c r="T243" s="194">
        <v>3</v>
      </c>
      <c r="U243" s="194">
        <v>25</v>
      </c>
      <c r="V243" s="194">
        <v>1</v>
      </c>
      <c r="W243" s="194">
        <v>51</v>
      </c>
      <c r="X243" s="195" t="s">
        <v>1539</v>
      </c>
      <c r="Y243" s="195" t="s">
        <v>1540</v>
      </c>
      <c r="Z243" s="195" t="s">
        <v>1316</v>
      </c>
      <c r="AA243" s="195" t="s">
        <v>1317</v>
      </c>
      <c r="AC243" s="10"/>
      <c r="AD243" s="10"/>
      <c r="AG243" s="10"/>
      <c r="AH243" s="10"/>
      <c r="AI243" s="10"/>
      <c r="AJ243" s="10"/>
      <c r="AK243" s="10"/>
      <c r="AL243" s="10"/>
      <c r="AM243" s="10"/>
      <c r="AN243" s="10"/>
      <c r="AO243" s="10"/>
      <c r="AP243" s="10"/>
      <c r="AQ243" s="10"/>
      <c r="AR243" s="10"/>
      <c r="AS243" s="10"/>
      <c r="AT243" s="10"/>
      <c r="AU243" s="10"/>
      <c r="AV243" s="10"/>
      <c r="AW243" s="10"/>
      <c r="AX243" s="10"/>
      <c r="AY243" s="10"/>
      <c r="AZ243" s="10"/>
      <c r="BA243" s="10"/>
      <c r="BB243" s="10"/>
    </row>
    <row r="244" spans="1:54" x14ac:dyDescent="0.2">
      <c r="A244" s="194">
        <v>20306</v>
      </c>
      <c r="B244" s="195" t="s">
        <v>1690</v>
      </c>
      <c r="C244" s="195" t="s">
        <v>1690</v>
      </c>
      <c r="D244" s="195" t="s">
        <v>1691</v>
      </c>
      <c r="E244" s="195" t="s">
        <v>1692</v>
      </c>
      <c r="F244" s="195" t="s">
        <v>1692</v>
      </c>
      <c r="G244" s="195" t="s">
        <v>265</v>
      </c>
      <c r="H244" s="195" t="s">
        <v>472</v>
      </c>
      <c r="I244" s="195" t="s">
        <v>473</v>
      </c>
      <c r="J244" s="195" t="s">
        <v>474</v>
      </c>
      <c r="K244" s="195" t="s">
        <v>98</v>
      </c>
      <c r="L244" s="195" t="s">
        <v>215</v>
      </c>
      <c r="M244" s="195" t="s">
        <v>187</v>
      </c>
      <c r="N244" s="195" t="s">
        <v>353</v>
      </c>
      <c r="O244" s="195" t="s">
        <v>278</v>
      </c>
      <c r="P244" s="195" t="s">
        <v>1048</v>
      </c>
      <c r="Q244" s="194">
        <v>5</v>
      </c>
      <c r="R244" s="194">
        <v>6</v>
      </c>
      <c r="S244" s="194">
        <v>250</v>
      </c>
      <c r="T244" s="194">
        <v>1</v>
      </c>
      <c r="U244" s="194">
        <v>50</v>
      </c>
      <c r="V244" s="194">
        <v>1</v>
      </c>
      <c r="W244" s="194">
        <v>6</v>
      </c>
      <c r="X244" s="195" t="s">
        <v>1693</v>
      </c>
      <c r="Y244" s="195" t="s">
        <v>247</v>
      </c>
      <c r="Z244" s="195" t="s">
        <v>1316</v>
      </c>
      <c r="AA244" s="195" t="s">
        <v>1317</v>
      </c>
      <c r="AC244" s="10"/>
      <c r="AD244" s="10"/>
      <c r="AG244" s="10"/>
      <c r="AH244" s="10"/>
      <c r="AI244" s="10"/>
      <c r="AJ244" s="10"/>
      <c r="AK244" s="10"/>
      <c r="AL244" s="10"/>
      <c r="AM244" s="10"/>
      <c r="AN244" s="10"/>
      <c r="AO244" s="10"/>
      <c r="AP244" s="10"/>
      <c r="AQ244" s="10"/>
      <c r="AR244" s="10"/>
      <c r="AS244" s="10"/>
      <c r="AT244" s="10"/>
      <c r="AU244" s="10"/>
      <c r="AV244" s="10"/>
      <c r="AW244" s="10"/>
      <c r="AX244" s="10"/>
      <c r="AY244" s="10"/>
      <c r="AZ244" s="10"/>
      <c r="BA244" s="10"/>
      <c r="BB244" s="10"/>
    </row>
    <row r="245" spans="1:54" x14ac:dyDescent="0.2">
      <c r="A245" s="194">
        <v>20307</v>
      </c>
      <c r="B245" s="195" t="s">
        <v>1694</v>
      </c>
      <c r="C245" s="195" t="s">
        <v>1694</v>
      </c>
      <c r="D245" s="195" t="s">
        <v>1691</v>
      </c>
      <c r="E245" s="195" t="s">
        <v>1692</v>
      </c>
      <c r="F245" s="195" t="s">
        <v>1692</v>
      </c>
      <c r="G245" s="195" t="s">
        <v>265</v>
      </c>
      <c r="H245" s="195" t="s">
        <v>472</v>
      </c>
      <c r="I245" s="195" t="s">
        <v>473</v>
      </c>
      <c r="J245" s="195" t="s">
        <v>474</v>
      </c>
      <c r="K245" s="195" t="s">
        <v>98</v>
      </c>
      <c r="L245" s="195" t="s">
        <v>215</v>
      </c>
      <c r="M245" s="195" t="s">
        <v>187</v>
      </c>
      <c r="N245" s="195" t="s">
        <v>353</v>
      </c>
      <c r="O245" s="195" t="s">
        <v>278</v>
      </c>
      <c r="P245" s="195" t="s">
        <v>1048</v>
      </c>
      <c r="Q245" s="194">
        <v>5</v>
      </c>
      <c r="R245" s="194">
        <v>6</v>
      </c>
      <c r="S245" s="194">
        <v>250</v>
      </c>
      <c r="T245" s="194">
        <v>1</v>
      </c>
      <c r="U245" s="194">
        <v>50</v>
      </c>
      <c r="V245" s="194">
        <v>1</v>
      </c>
      <c r="W245" s="194">
        <v>6</v>
      </c>
      <c r="X245" s="195" t="s">
        <v>1693</v>
      </c>
      <c r="Y245" s="195" t="s">
        <v>247</v>
      </c>
      <c r="Z245" s="195" t="s">
        <v>1316</v>
      </c>
      <c r="AA245" s="195" t="s">
        <v>1317</v>
      </c>
      <c r="AC245" s="10"/>
      <c r="AD245" s="10"/>
      <c r="AG245" s="10"/>
      <c r="AH245" s="10"/>
      <c r="AI245" s="10"/>
      <c r="AJ245" s="10"/>
      <c r="AK245" s="10"/>
      <c r="AL245" s="10"/>
      <c r="AM245" s="10"/>
      <c r="AN245" s="10"/>
      <c r="AO245" s="10"/>
      <c r="AP245" s="10"/>
      <c r="AQ245" s="10"/>
      <c r="AR245" s="10"/>
      <c r="AS245" s="10"/>
      <c r="AT245" s="10"/>
      <c r="AU245" s="10"/>
      <c r="AV245" s="10"/>
      <c r="AW245" s="10"/>
      <c r="AX245" s="10"/>
      <c r="AY245" s="10"/>
      <c r="AZ245" s="10"/>
      <c r="BA245" s="10"/>
      <c r="BB245" s="10"/>
    </row>
    <row r="246" spans="1:54" x14ac:dyDescent="0.2">
      <c r="A246" s="194">
        <v>20308</v>
      </c>
      <c r="B246" s="195" t="s">
        <v>1695</v>
      </c>
      <c r="C246" s="195" t="s">
        <v>1695</v>
      </c>
      <c r="D246" s="195" t="s">
        <v>1691</v>
      </c>
      <c r="E246" s="195" t="s">
        <v>1692</v>
      </c>
      <c r="F246" s="195" t="s">
        <v>1692</v>
      </c>
      <c r="G246" s="195" t="s">
        <v>265</v>
      </c>
      <c r="H246" s="195" t="s">
        <v>472</v>
      </c>
      <c r="I246" s="195" t="s">
        <v>473</v>
      </c>
      <c r="J246" s="195" t="s">
        <v>474</v>
      </c>
      <c r="K246" s="195" t="s">
        <v>98</v>
      </c>
      <c r="L246" s="195" t="s">
        <v>215</v>
      </c>
      <c r="M246" s="195" t="s">
        <v>187</v>
      </c>
      <c r="N246" s="195" t="s">
        <v>353</v>
      </c>
      <c r="O246" s="195" t="s">
        <v>278</v>
      </c>
      <c r="P246" s="195" t="s">
        <v>1048</v>
      </c>
      <c r="Q246" s="194">
        <v>5</v>
      </c>
      <c r="R246" s="194">
        <v>6</v>
      </c>
      <c r="S246" s="194">
        <v>250</v>
      </c>
      <c r="T246" s="194">
        <v>1</v>
      </c>
      <c r="U246" s="194">
        <v>50</v>
      </c>
      <c r="V246" s="194">
        <v>1</v>
      </c>
      <c r="W246" s="194">
        <v>6</v>
      </c>
      <c r="X246" s="195" t="s">
        <v>1693</v>
      </c>
      <c r="Y246" s="195" t="s">
        <v>247</v>
      </c>
      <c r="Z246" s="195" t="s">
        <v>1316</v>
      </c>
      <c r="AA246" s="195" t="s">
        <v>1317</v>
      </c>
      <c r="AC246" s="10"/>
      <c r="AD246" s="10"/>
      <c r="AG246" s="10"/>
      <c r="AH246" s="10"/>
      <c r="AI246" s="10"/>
      <c r="AJ246" s="10"/>
      <c r="AK246" s="10"/>
      <c r="AL246" s="10"/>
      <c r="AM246" s="10"/>
      <c r="AN246" s="10"/>
      <c r="AO246" s="10"/>
      <c r="AP246" s="10"/>
      <c r="AQ246" s="10"/>
      <c r="AR246" s="10"/>
      <c r="AS246" s="10"/>
      <c r="AT246" s="10"/>
      <c r="AU246" s="10"/>
      <c r="AV246" s="10"/>
      <c r="AW246" s="10"/>
      <c r="AX246" s="10"/>
      <c r="AY246" s="10"/>
      <c r="AZ246" s="10"/>
      <c r="BA246" s="10"/>
      <c r="BB246" s="10"/>
    </row>
    <row r="247" spans="1:54" x14ac:dyDescent="0.2">
      <c r="A247" s="194">
        <v>20309</v>
      </c>
      <c r="B247" s="195" t="s">
        <v>1696</v>
      </c>
      <c r="C247" s="195" t="s">
        <v>1696</v>
      </c>
      <c r="D247" s="195" t="s">
        <v>1691</v>
      </c>
      <c r="E247" s="195" t="s">
        <v>1692</v>
      </c>
      <c r="F247" s="195" t="s">
        <v>1692</v>
      </c>
      <c r="G247" s="195" t="s">
        <v>265</v>
      </c>
      <c r="H247" s="195" t="s">
        <v>472</v>
      </c>
      <c r="I247" s="195" t="s">
        <v>473</v>
      </c>
      <c r="J247" s="195" t="s">
        <v>474</v>
      </c>
      <c r="K247" s="195" t="s">
        <v>98</v>
      </c>
      <c r="L247" s="195" t="s">
        <v>215</v>
      </c>
      <c r="M247" s="195" t="s">
        <v>187</v>
      </c>
      <c r="N247" s="195" t="s">
        <v>353</v>
      </c>
      <c r="O247" s="195" t="s">
        <v>278</v>
      </c>
      <c r="P247" s="195" t="s">
        <v>1048</v>
      </c>
      <c r="Q247" s="194">
        <v>5</v>
      </c>
      <c r="R247" s="194">
        <v>6</v>
      </c>
      <c r="S247" s="194">
        <v>250</v>
      </c>
      <c r="T247" s="194">
        <v>1</v>
      </c>
      <c r="U247" s="194">
        <v>50</v>
      </c>
      <c r="V247" s="194">
        <v>1</v>
      </c>
      <c r="W247" s="194">
        <v>6</v>
      </c>
      <c r="X247" s="195" t="s">
        <v>1693</v>
      </c>
      <c r="Y247" s="195" t="s">
        <v>247</v>
      </c>
      <c r="Z247" s="195" t="s">
        <v>1316</v>
      </c>
      <c r="AA247" s="195" t="s">
        <v>1317</v>
      </c>
      <c r="AC247" s="10"/>
      <c r="AD247" s="10"/>
      <c r="AG247" s="10"/>
      <c r="AH247" s="10"/>
      <c r="AI247" s="10"/>
      <c r="AJ247" s="10"/>
      <c r="AK247" s="10"/>
      <c r="AL247" s="10"/>
      <c r="AM247" s="10"/>
      <c r="AN247" s="10"/>
      <c r="AO247" s="10"/>
      <c r="AP247" s="10"/>
      <c r="AQ247" s="10"/>
      <c r="AR247" s="10"/>
      <c r="AS247" s="10"/>
      <c r="AT247" s="10"/>
      <c r="AU247" s="10"/>
      <c r="AV247" s="10"/>
      <c r="AW247" s="10"/>
      <c r="AX247" s="10"/>
      <c r="AY247" s="10"/>
      <c r="AZ247" s="10"/>
      <c r="BA247" s="10"/>
      <c r="BB247" s="10"/>
    </row>
    <row r="248" spans="1:54" x14ac:dyDescent="0.2">
      <c r="A248" s="194">
        <v>20310</v>
      </c>
      <c r="B248" s="195" t="s">
        <v>1697</v>
      </c>
      <c r="C248" s="195" t="s">
        <v>1697</v>
      </c>
      <c r="D248" s="195" t="s">
        <v>1691</v>
      </c>
      <c r="E248" s="195" t="s">
        <v>1692</v>
      </c>
      <c r="F248" s="195" t="s">
        <v>1692</v>
      </c>
      <c r="G248" s="195" t="s">
        <v>265</v>
      </c>
      <c r="H248" s="195" t="s">
        <v>472</v>
      </c>
      <c r="I248" s="195" t="s">
        <v>473</v>
      </c>
      <c r="J248" s="195" t="s">
        <v>474</v>
      </c>
      <c r="K248" s="195" t="s">
        <v>98</v>
      </c>
      <c r="L248" s="195" t="s">
        <v>215</v>
      </c>
      <c r="M248" s="195" t="s">
        <v>187</v>
      </c>
      <c r="N248" s="195" t="s">
        <v>353</v>
      </c>
      <c r="O248" s="195" t="s">
        <v>278</v>
      </c>
      <c r="P248" s="195" t="s">
        <v>1048</v>
      </c>
      <c r="Q248" s="194">
        <v>5</v>
      </c>
      <c r="R248" s="194">
        <v>6</v>
      </c>
      <c r="S248" s="194">
        <v>250</v>
      </c>
      <c r="T248" s="194">
        <v>1</v>
      </c>
      <c r="U248" s="194">
        <v>50</v>
      </c>
      <c r="V248" s="194">
        <v>1</v>
      </c>
      <c r="W248" s="194">
        <v>6</v>
      </c>
      <c r="X248" s="195" t="s">
        <v>1693</v>
      </c>
      <c r="Y248" s="195" t="s">
        <v>247</v>
      </c>
      <c r="Z248" s="195" t="s">
        <v>1316</v>
      </c>
      <c r="AA248" s="195" t="s">
        <v>1317</v>
      </c>
      <c r="AC248" s="10"/>
      <c r="AD248" s="10"/>
      <c r="AG248" s="10"/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  <c r="AR248" s="10"/>
      <c r="AS248" s="10"/>
      <c r="AT248" s="10"/>
      <c r="AU248" s="10"/>
      <c r="AV248" s="10"/>
      <c r="AW248" s="10"/>
      <c r="AX248" s="10"/>
      <c r="AY248" s="10"/>
      <c r="AZ248" s="10"/>
      <c r="BA248" s="10"/>
      <c r="BB248" s="10"/>
    </row>
    <row r="249" spans="1:54" x14ac:dyDescent="0.2">
      <c r="A249" s="194">
        <v>20311</v>
      </c>
      <c r="B249" s="195" t="s">
        <v>1698</v>
      </c>
      <c r="C249" s="195" t="s">
        <v>1699</v>
      </c>
      <c r="D249" s="195" t="s">
        <v>1700</v>
      </c>
      <c r="E249" s="195" t="s">
        <v>1701</v>
      </c>
      <c r="F249" s="195" t="s">
        <v>1702</v>
      </c>
      <c r="G249" s="195" t="s">
        <v>265</v>
      </c>
      <c r="H249" s="195" t="s">
        <v>117</v>
      </c>
      <c r="I249" s="195" t="s">
        <v>130</v>
      </c>
      <c r="J249" s="195" t="s">
        <v>351</v>
      </c>
      <c r="K249" s="195" t="s">
        <v>98</v>
      </c>
      <c r="L249" s="195" t="s">
        <v>118</v>
      </c>
      <c r="M249" s="195" t="s">
        <v>187</v>
      </c>
      <c r="N249" s="195" t="s">
        <v>353</v>
      </c>
      <c r="O249" s="195" t="s">
        <v>272</v>
      </c>
      <c r="P249" s="195" t="s">
        <v>1048</v>
      </c>
      <c r="Q249" s="194">
        <v>6</v>
      </c>
      <c r="R249" s="194">
        <v>6</v>
      </c>
      <c r="S249" s="194">
        <v>240</v>
      </c>
      <c r="T249" s="194">
        <v>1</v>
      </c>
      <c r="U249" s="194">
        <v>20</v>
      </c>
      <c r="V249" s="194">
        <v>1</v>
      </c>
      <c r="W249" s="194">
        <v>6</v>
      </c>
      <c r="X249" s="195" t="s">
        <v>1693</v>
      </c>
      <c r="Y249" s="195" t="s">
        <v>247</v>
      </c>
      <c r="Z249" s="195" t="s">
        <v>1316</v>
      </c>
      <c r="AA249" s="195" t="s">
        <v>1317</v>
      </c>
      <c r="AC249" s="10"/>
      <c r="AD249" s="10"/>
      <c r="AG249" s="10"/>
      <c r="AH249" s="10"/>
      <c r="AI249" s="10"/>
      <c r="AJ249" s="10"/>
      <c r="AK249" s="10"/>
      <c r="AL249" s="10"/>
      <c r="AM249" s="10"/>
      <c r="AN249" s="10"/>
      <c r="AO249" s="10"/>
      <c r="AP249" s="10"/>
      <c r="AQ249" s="10"/>
      <c r="AR249" s="10"/>
      <c r="AS249" s="10"/>
      <c r="AT249" s="10"/>
      <c r="AU249" s="10"/>
      <c r="AV249" s="10"/>
      <c r="AW249" s="10"/>
      <c r="AX249" s="10"/>
      <c r="AY249" s="10"/>
      <c r="AZ249" s="10"/>
      <c r="BA249" s="10"/>
      <c r="BB249" s="10"/>
    </row>
    <row r="250" spans="1:54" x14ac:dyDescent="0.2">
      <c r="A250" s="194">
        <v>20312</v>
      </c>
      <c r="B250" s="195" t="s">
        <v>1703</v>
      </c>
      <c r="C250" s="195" t="s">
        <v>1704</v>
      </c>
      <c r="D250" s="195" t="s">
        <v>1700</v>
      </c>
      <c r="E250" s="195" t="s">
        <v>1701</v>
      </c>
      <c r="F250" s="195" t="s">
        <v>1702</v>
      </c>
      <c r="G250" s="195" t="s">
        <v>265</v>
      </c>
      <c r="H250" s="195" t="s">
        <v>117</v>
      </c>
      <c r="I250" s="195" t="s">
        <v>130</v>
      </c>
      <c r="J250" s="195" t="s">
        <v>351</v>
      </c>
      <c r="K250" s="195" t="s">
        <v>98</v>
      </c>
      <c r="L250" s="195" t="s">
        <v>118</v>
      </c>
      <c r="M250" s="195" t="s">
        <v>187</v>
      </c>
      <c r="N250" s="195" t="s">
        <v>353</v>
      </c>
      <c r="O250" s="195" t="s">
        <v>272</v>
      </c>
      <c r="P250" s="195" t="s">
        <v>1048</v>
      </c>
      <c r="Q250" s="194">
        <v>6</v>
      </c>
      <c r="R250" s="194">
        <v>6</v>
      </c>
      <c r="S250" s="194">
        <v>240</v>
      </c>
      <c r="T250" s="194">
        <v>1</v>
      </c>
      <c r="U250" s="194">
        <v>20</v>
      </c>
      <c r="V250" s="194">
        <v>1</v>
      </c>
      <c r="W250" s="194">
        <v>6</v>
      </c>
      <c r="X250" s="195" t="s">
        <v>1693</v>
      </c>
      <c r="Y250" s="195" t="s">
        <v>247</v>
      </c>
      <c r="Z250" s="195" t="s">
        <v>1316</v>
      </c>
      <c r="AA250" s="195" t="s">
        <v>1317</v>
      </c>
      <c r="AC250" s="10"/>
      <c r="AD250" s="10"/>
      <c r="AG250" s="10"/>
      <c r="AH250" s="10"/>
      <c r="AI250" s="10"/>
      <c r="AJ250" s="10"/>
      <c r="AK250" s="10"/>
      <c r="AL250" s="10"/>
      <c r="AM250" s="10"/>
      <c r="AN250" s="10"/>
      <c r="AO250" s="10"/>
      <c r="AP250" s="10"/>
      <c r="AQ250" s="10"/>
      <c r="AR250" s="10"/>
      <c r="AS250" s="10"/>
      <c r="AT250" s="10"/>
      <c r="AU250" s="10"/>
      <c r="AV250" s="10"/>
      <c r="AW250" s="10"/>
      <c r="AX250" s="10"/>
      <c r="AY250" s="10"/>
      <c r="AZ250" s="10"/>
      <c r="BA250" s="10"/>
      <c r="BB250" s="10"/>
    </row>
    <row r="251" spans="1:54" x14ac:dyDescent="0.2">
      <c r="A251" s="194">
        <v>20313</v>
      </c>
      <c r="B251" s="195" t="s">
        <v>1705</v>
      </c>
      <c r="C251" s="195" t="s">
        <v>1706</v>
      </c>
      <c r="D251" s="195" t="s">
        <v>1700</v>
      </c>
      <c r="E251" s="195" t="s">
        <v>1701</v>
      </c>
      <c r="F251" s="195" t="s">
        <v>1702</v>
      </c>
      <c r="G251" s="195" t="s">
        <v>265</v>
      </c>
      <c r="H251" s="195" t="s">
        <v>117</v>
      </c>
      <c r="I251" s="195" t="s">
        <v>130</v>
      </c>
      <c r="J251" s="195" t="s">
        <v>351</v>
      </c>
      <c r="K251" s="195" t="s">
        <v>98</v>
      </c>
      <c r="L251" s="195" t="s">
        <v>110</v>
      </c>
      <c r="M251" s="195" t="s">
        <v>187</v>
      </c>
      <c r="N251" s="195" t="s">
        <v>353</v>
      </c>
      <c r="O251" s="195" t="s">
        <v>272</v>
      </c>
      <c r="P251" s="195" t="s">
        <v>1048</v>
      </c>
      <c r="Q251" s="194">
        <v>6</v>
      </c>
      <c r="R251" s="194">
        <v>6</v>
      </c>
      <c r="S251" s="194">
        <v>240</v>
      </c>
      <c r="T251" s="194">
        <v>1</v>
      </c>
      <c r="U251" s="194">
        <v>20</v>
      </c>
      <c r="V251" s="194">
        <v>1</v>
      </c>
      <c r="W251" s="194">
        <v>6</v>
      </c>
      <c r="X251" s="195" t="s">
        <v>1693</v>
      </c>
      <c r="Y251" s="195" t="s">
        <v>247</v>
      </c>
      <c r="Z251" s="195" t="s">
        <v>1316</v>
      </c>
      <c r="AA251" s="195" t="s">
        <v>1317</v>
      </c>
      <c r="AC251" s="10"/>
      <c r="AD251" s="10"/>
      <c r="AG251" s="10"/>
      <c r="AH251" s="10"/>
      <c r="AI251" s="10"/>
      <c r="AJ251" s="10"/>
      <c r="AK251" s="10"/>
      <c r="AL251" s="10"/>
      <c r="AM251" s="10"/>
      <c r="AN251" s="10"/>
      <c r="AO251" s="10"/>
      <c r="AP251" s="10"/>
      <c r="AQ251" s="10"/>
      <c r="AR251" s="10"/>
      <c r="AS251" s="10"/>
      <c r="AT251" s="10"/>
      <c r="AU251" s="10"/>
      <c r="AV251" s="10"/>
      <c r="AW251" s="10"/>
      <c r="AX251" s="10"/>
      <c r="AY251" s="10"/>
      <c r="AZ251" s="10"/>
      <c r="BA251" s="10"/>
      <c r="BB251" s="10"/>
    </row>
    <row r="252" spans="1:54" x14ac:dyDescent="0.2">
      <c r="A252" s="194">
        <v>20314</v>
      </c>
      <c r="B252" s="195" t="s">
        <v>1707</v>
      </c>
      <c r="C252" s="195" t="s">
        <v>1708</v>
      </c>
      <c r="D252" s="195" t="s">
        <v>1700</v>
      </c>
      <c r="E252" s="195" t="s">
        <v>1701</v>
      </c>
      <c r="F252" s="195" t="s">
        <v>1702</v>
      </c>
      <c r="G252" s="195" t="s">
        <v>265</v>
      </c>
      <c r="H252" s="195" t="s">
        <v>117</v>
      </c>
      <c r="I252" s="195" t="s">
        <v>130</v>
      </c>
      <c r="J252" s="195" t="s">
        <v>351</v>
      </c>
      <c r="K252" s="195" t="s">
        <v>98</v>
      </c>
      <c r="L252" s="195" t="s">
        <v>118</v>
      </c>
      <c r="M252" s="195" t="s">
        <v>187</v>
      </c>
      <c r="N252" s="195" t="s">
        <v>353</v>
      </c>
      <c r="O252" s="195" t="s">
        <v>272</v>
      </c>
      <c r="P252" s="195" t="s">
        <v>1048</v>
      </c>
      <c r="Q252" s="194">
        <v>6</v>
      </c>
      <c r="R252" s="194">
        <v>6</v>
      </c>
      <c r="S252" s="194">
        <v>240</v>
      </c>
      <c r="T252" s="194">
        <v>1</v>
      </c>
      <c r="U252" s="194">
        <v>20</v>
      </c>
      <c r="V252" s="194">
        <v>1</v>
      </c>
      <c r="W252" s="194">
        <v>6</v>
      </c>
      <c r="X252" s="195" t="s">
        <v>1693</v>
      </c>
      <c r="Y252" s="195" t="s">
        <v>247</v>
      </c>
      <c r="Z252" s="195" t="s">
        <v>1316</v>
      </c>
      <c r="AA252" s="195" t="s">
        <v>1317</v>
      </c>
      <c r="AC252" s="10"/>
      <c r="AD252" s="10"/>
      <c r="AG252" s="10"/>
      <c r="AH252" s="10"/>
      <c r="AI252" s="10"/>
      <c r="AJ252" s="10"/>
      <c r="AK252" s="10"/>
      <c r="AL252" s="10"/>
      <c r="AM252" s="10"/>
      <c r="AN252" s="10"/>
      <c r="AO252" s="10"/>
      <c r="AP252" s="10"/>
      <c r="AQ252" s="10"/>
      <c r="AR252" s="10"/>
      <c r="AS252" s="10"/>
      <c r="AT252" s="10"/>
      <c r="AU252" s="10"/>
      <c r="AV252" s="10"/>
      <c r="AW252" s="10"/>
      <c r="AX252" s="10"/>
      <c r="AY252" s="10"/>
      <c r="AZ252" s="10"/>
      <c r="BA252" s="10"/>
      <c r="BB252" s="10"/>
    </row>
    <row r="253" spans="1:54" x14ac:dyDescent="0.2">
      <c r="A253" s="194">
        <v>20315</v>
      </c>
      <c r="B253" s="195" t="s">
        <v>1709</v>
      </c>
      <c r="C253" s="195" t="s">
        <v>1709</v>
      </c>
      <c r="D253" s="195" t="s">
        <v>1700</v>
      </c>
      <c r="E253" s="195" t="s">
        <v>1701</v>
      </c>
      <c r="F253" s="195" t="s">
        <v>1702</v>
      </c>
      <c r="G253" s="195" t="s">
        <v>265</v>
      </c>
      <c r="H253" s="195" t="s">
        <v>117</v>
      </c>
      <c r="I253" s="195" t="s">
        <v>130</v>
      </c>
      <c r="J253" s="195" t="s">
        <v>351</v>
      </c>
      <c r="K253" s="195" t="s">
        <v>98</v>
      </c>
      <c r="L253" s="195" t="s">
        <v>99</v>
      </c>
      <c r="M253" s="195" t="s">
        <v>187</v>
      </c>
      <c r="N253" s="195" t="s">
        <v>353</v>
      </c>
      <c r="O253" s="195" t="s">
        <v>272</v>
      </c>
      <c r="P253" s="195" t="s">
        <v>1048</v>
      </c>
      <c r="Q253" s="194">
        <v>6</v>
      </c>
      <c r="R253" s="194">
        <v>3</v>
      </c>
      <c r="S253" s="194">
        <v>240</v>
      </c>
      <c r="T253" s="194">
        <v>2</v>
      </c>
      <c r="U253" s="194">
        <v>40</v>
      </c>
      <c r="V253" s="194">
        <v>1</v>
      </c>
      <c r="W253" s="194">
        <v>6</v>
      </c>
      <c r="X253" s="195" t="s">
        <v>1693</v>
      </c>
      <c r="Y253" s="195" t="s">
        <v>247</v>
      </c>
      <c r="Z253" s="195" t="s">
        <v>1316</v>
      </c>
      <c r="AA253" s="195" t="s">
        <v>1317</v>
      </c>
      <c r="AC253" s="10"/>
      <c r="AD253" s="10"/>
      <c r="AG253" s="10"/>
      <c r="AH253" s="10"/>
      <c r="AI253" s="10"/>
      <c r="AJ253" s="10"/>
      <c r="AK253" s="10"/>
      <c r="AL253" s="10"/>
      <c r="AM253" s="10"/>
      <c r="AN253" s="10"/>
      <c r="AO253" s="10"/>
      <c r="AP253" s="10"/>
      <c r="AQ253" s="10"/>
      <c r="AR253" s="10"/>
      <c r="AS253" s="10"/>
      <c r="AT253" s="10"/>
      <c r="AU253" s="10"/>
      <c r="AV253" s="10"/>
      <c r="AW253" s="10"/>
      <c r="AX253" s="10"/>
      <c r="AY253" s="10"/>
      <c r="AZ253" s="10"/>
      <c r="BA253" s="10"/>
      <c r="BB253" s="10"/>
    </row>
    <row r="254" spans="1:54" x14ac:dyDescent="0.2">
      <c r="A254" s="194">
        <v>20316</v>
      </c>
      <c r="B254" s="195" t="s">
        <v>1710</v>
      </c>
      <c r="C254" s="195" t="s">
        <v>1710</v>
      </c>
      <c r="D254" s="195" t="s">
        <v>1700</v>
      </c>
      <c r="E254" s="195" t="s">
        <v>1701</v>
      </c>
      <c r="F254" s="195" t="s">
        <v>1702</v>
      </c>
      <c r="G254" s="195" t="s">
        <v>265</v>
      </c>
      <c r="H254" s="195" t="s">
        <v>117</v>
      </c>
      <c r="I254" s="195" t="s">
        <v>130</v>
      </c>
      <c r="J254" s="195" t="s">
        <v>351</v>
      </c>
      <c r="K254" s="195" t="s">
        <v>98</v>
      </c>
      <c r="L254" s="195" t="s">
        <v>118</v>
      </c>
      <c r="M254" s="195" t="s">
        <v>187</v>
      </c>
      <c r="N254" s="195" t="s">
        <v>353</v>
      </c>
      <c r="O254" s="195" t="s">
        <v>272</v>
      </c>
      <c r="P254" s="195" t="s">
        <v>1048</v>
      </c>
      <c r="Q254" s="194">
        <v>6</v>
      </c>
      <c r="R254" s="194">
        <v>3</v>
      </c>
      <c r="S254" s="194">
        <v>240</v>
      </c>
      <c r="T254" s="194">
        <v>2</v>
      </c>
      <c r="U254" s="194">
        <v>40</v>
      </c>
      <c r="V254" s="194">
        <v>1</v>
      </c>
      <c r="W254" s="194">
        <v>6</v>
      </c>
      <c r="X254" s="195" t="s">
        <v>1693</v>
      </c>
      <c r="Y254" s="195" t="s">
        <v>247</v>
      </c>
      <c r="Z254" s="195" t="s">
        <v>1316</v>
      </c>
      <c r="AA254" s="195" t="s">
        <v>1317</v>
      </c>
      <c r="AC254" s="10"/>
      <c r="AD254" s="10"/>
      <c r="AG254" s="10"/>
      <c r="AH254" s="10"/>
      <c r="AI254" s="10"/>
      <c r="AJ254" s="10"/>
      <c r="AK254" s="10"/>
      <c r="AL254" s="10"/>
      <c r="AM254" s="10"/>
      <c r="AN254" s="10"/>
      <c r="AO254" s="10"/>
      <c r="AP254" s="10"/>
      <c r="AQ254" s="10"/>
      <c r="AR254" s="10"/>
      <c r="AS254" s="10"/>
      <c r="AT254" s="10"/>
      <c r="AU254" s="10"/>
      <c r="AV254" s="10"/>
      <c r="AW254" s="10"/>
      <c r="AX254" s="10"/>
      <c r="AY254" s="10"/>
      <c r="AZ254" s="10"/>
      <c r="BA254" s="10"/>
      <c r="BB254" s="10"/>
    </row>
    <row r="255" spans="1:54" x14ac:dyDescent="0.2">
      <c r="A255" s="194">
        <v>20317</v>
      </c>
      <c r="B255" s="195" t="s">
        <v>1711</v>
      </c>
      <c r="C255" s="195" t="s">
        <v>1711</v>
      </c>
      <c r="D255" s="195" t="s">
        <v>1712</v>
      </c>
      <c r="E255" s="195" t="s">
        <v>1713</v>
      </c>
      <c r="F255" s="195" t="s">
        <v>1714</v>
      </c>
      <c r="G255" s="195" t="s">
        <v>265</v>
      </c>
      <c r="H255" s="195" t="s">
        <v>117</v>
      </c>
      <c r="I255" s="195" t="s">
        <v>1066</v>
      </c>
      <c r="J255" s="195" t="s">
        <v>1067</v>
      </c>
      <c r="K255" s="195" t="s">
        <v>98</v>
      </c>
      <c r="L255" s="195" t="s">
        <v>118</v>
      </c>
      <c r="M255" s="195" t="s">
        <v>247</v>
      </c>
      <c r="N255" s="195" t="s">
        <v>353</v>
      </c>
      <c r="O255" s="195" t="s">
        <v>272</v>
      </c>
      <c r="P255" s="195" t="s">
        <v>1048</v>
      </c>
      <c r="Q255" s="194">
        <v>2</v>
      </c>
      <c r="R255" s="194">
        <v>2</v>
      </c>
      <c r="S255" s="194">
        <v>330</v>
      </c>
      <c r="T255" s="194">
        <v>3</v>
      </c>
      <c r="U255" s="194">
        <v>80</v>
      </c>
      <c r="V255" s="194">
        <v>1</v>
      </c>
      <c r="W255" s="194">
        <v>6</v>
      </c>
      <c r="X255" s="195" t="s">
        <v>1693</v>
      </c>
      <c r="Y255" s="195" t="s">
        <v>247</v>
      </c>
      <c r="Z255" s="195" t="s">
        <v>1316</v>
      </c>
      <c r="AA255" s="195" t="s">
        <v>1317</v>
      </c>
      <c r="AC255" s="10"/>
      <c r="AD255" s="10"/>
      <c r="AG255" s="10"/>
      <c r="AH255" s="10"/>
      <c r="AI255" s="10"/>
      <c r="AJ255" s="10"/>
      <c r="AK255" s="10"/>
      <c r="AL255" s="10"/>
      <c r="AM255" s="10"/>
      <c r="AN255" s="10"/>
      <c r="AO255" s="10"/>
      <c r="AP255" s="10"/>
      <c r="AQ255" s="10"/>
      <c r="AR255" s="10"/>
      <c r="AS255" s="10"/>
      <c r="AT255" s="10"/>
      <c r="AU255" s="10"/>
      <c r="AV255" s="10"/>
      <c r="AW255" s="10"/>
      <c r="AX255" s="10"/>
      <c r="AY255" s="10"/>
      <c r="AZ255" s="10"/>
      <c r="BA255" s="10"/>
      <c r="BB255" s="10"/>
    </row>
    <row r="256" spans="1:54" x14ac:dyDescent="0.2">
      <c r="A256" s="194">
        <v>20318</v>
      </c>
      <c r="B256" s="195" t="s">
        <v>1715</v>
      </c>
      <c r="C256" s="195" t="s">
        <v>1715</v>
      </c>
      <c r="D256" s="195" t="s">
        <v>1712</v>
      </c>
      <c r="E256" s="195" t="s">
        <v>1713</v>
      </c>
      <c r="F256" s="195" t="s">
        <v>1714</v>
      </c>
      <c r="G256" s="195" t="s">
        <v>265</v>
      </c>
      <c r="H256" s="195" t="s">
        <v>117</v>
      </c>
      <c r="I256" s="195" t="s">
        <v>1066</v>
      </c>
      <c r="J256" s="195" t="s">
        <v>1067</v>
      </c>
      <c r="K256" s="195" t="s">
        <v>98</v>
      </c>
      <c r="L256" s="195" t="s">
        <v>118</v>
      </c>
      <c r="M256" s="195" t="s">
        <v>247</v>
      </c>
      <c r="N256" s="195" t="s">
        <v>353</v>
      </c>
      <c r="O256" s="195" t="s">
        <v>272</v>
      </c>
      <c r="P256" s="195" t="s">
        <v>1048</v>
      </c>
      <c r="Q256" s="194">
        <v>2</v>
      </c>
      <c r="R256" s="194">
        <v>4</v>
      </c>
      <c r="S256" s="194">
        <v>330</v>
      </c>
      <c r="T256" s="194">
        <v>3</v>
      </c>
      <c r="U256" s="194">
        <v>30</v>
      </c>
      <c r="V256" s="194">
        <v>1</v>
      </c>
      <c r="W256" s="194">
        <v>12</v>
      </c>
      <c r="X256" s="195" t="s">
        <v>1693</v>
      </c>
      <c r="Y256" s="195" t="s">
        <v>247</v>
      </c>
      <c r="Z256" s="195" t="s">
        <v>1316</v>
      </c>
      <c r="AA256" s="195" t="s">
        <v>1317</v>
      </c>
      <c r="AC256" s="10"/>
      <c r="AD256" s="10"/>
      <c r="AG256" s="10"/>
      <c r="AH256" s="10"/>
      <c r="AI256" s="10"/>
      <c r="AJ256" s="10"/>
      <c r="AK256" s="10"/>
      <c r="AL256" s="10"/>
      <c r="AM256" s="10"/>
      <c r="AN256" s="10"/>
      <c r="AO256" s="10"/>
      <c r="AP256" s="10"/>
      <c r="AQ256" s="10"/>
      <c r="AR256" s="10"/>
      <c r="AS256" s="10"/>
      <c r="AT256" s="10"/>
      <c r="AU256" s="10"/>
      <c r="AV256" s="10"/>
      <c r="AW256" s="10"/>
      <c r="AX256" s="10"/>
      <c r="AY256" s="10"/>
      <c r="AZ256" s="10"/>
      <c r="BA256" s="10"/>
      <c r="BB256" s="10"/>
    </row>
    <row r="257" spans="1:54" x14ac:dyDescent="0.2">
      <c r="A257" s="194">
        <v>20319</v>
      </c>
      <c r="B257" s="195" t="s">
        <v>1716</v>
      </c>
      <c r="C257" s="195" t="s">
        <v>1716</v>
      </c>
      <c r="D257" s="195" t="s">
        <v>1717</v>
      </c>
      <c r="E257" s="195" t="s">
        <v>1718</v>
      </c>
      <c r="F257" s="195" t="s">
        <v>1719</v>
      </c>
      <c r="G257" s="195" t="s">
        <v>265</v>
      </c>
      <c r="H257" s="195" t="s">
        <v>117</v>
      </c>
      <c r="I257" s="195" t="s">
        <v>571</v>
      </c>
      <c r="J257" s="195" t="s">
        <v>572</v>
      </c>
      <c r="K257" s="195" t="s">
        <v>98</v>
      </c>
      <c r="L257" s="195" t="s">
        <v>99</v>
      </c>
      <c r="M257" s="195" t="s">
        <v>247</v>
      </c>
      <c r="N257" s="195" t="s">
        <v>353</v>
      </c>
      <c r="O257" s="195" t="s">
        <v>272</v>
      </c>
      <c r="P257" s="195" t="s">
        <v>1048</v>
      </c>
      <c r="Q257" s="194">
        <v>2</v>
      </c>
      <c r="R257" s="194">
        <v>2</v>
      </c>
      <c r="S257" s="194">
        <v>180</v>
      </c>
      <c r="T257" s="194">
        <v>2</v>
      </c>
      <c r="U257" s="194">
        <v>75</v>
      </c>
      <c r="V257" s="194">
        <v>1</v>
      </c>
      <c r="W257" s="194">
        <v>4</v>
      </c>
      <c r="X257" s="195" t="s">
        <v>1693</v>
      </c>
      <c r="Y257" s="195" t="s">
        <v>247</v>
      </c>
      <c r="Z257" s="195" t="s">
        <v>1316</v>
      </c>
      <c r="AA257" s="195" t="s">
        <v>1317</v>
      </c>
      <c r="AC257" s="10"/>
      <c r="AD257" s="10"/>
      <c r="AG257" s="10"/>
      <c r="AH257" s="10"/>
      <c r="AI257" s="10"/>
      <c r="AJ257" s="10"/>
      <c r="AK257" s="10"/>
      <c r="AL257" s="10"/>
      <c r="AM257" s="10"/>
      <c r="AN257" s="10"/>
      <c r="AO257" s="10"/>
      <c r="AP257" s="10"/>
      <c r="AQ257" s="10"/>
      <c r="AR257" s="10"/>
      <c r="AS257" s="10"/>
      <c r="AT257" s="10"/>
      <c r="AU257" s="10"/>
      <c r="AV257" s="10"/>
      <c r="AW257" s="10"/>
      <c r="AX257" s="10"/>
      <c r="AY257" s="10"/>
      <c r="AZ257" s="10"/>
      <c r="BA257" s="10"/>
      <c r="BB257" s="10"/>
    </row>
    <row r="258" spans="1:54" x14ac:dyDescent="0.2">
      <c r="A258" s="194">
        <v>20320</v>
      </c>
      <c r="B258" s="195" t="s">
        <v>1720</v>
      </c>
      <c r="C258" s="195" t="s">
        <v>1720</v>
      </c>
      <c r="D258" s="195" t="s">
        <v>1717</v>
      </c>
      <c r="E258" s="195" t="s">
        <v>1718</v>
      </c>
      <c r="F258" s="195" t="s">
        <v>1719</v>
      </c>
      <c r="G258" s="195" t="s">
        <v>265</v>
      </c>
      <c r="H258" s="195" t="s">
        <v>117</v>
      </c>
      <c r="I258" s="195" t="s">
        <v>571</v>
      </c>
      <c r="J258" s="195" t="s">
        <v>572</v>
      </c>
      <c r="K258" s="195" t="s">
        <v>98</v>
      </c>
      <c r="L258" s="195" t="s">
        <v>118</v>
      </c>
      <c r="M258" s="195" t="s">
        <v>247</v>
      </c>
      <c r="N258" s="195" t="s">
        <v>353</v>
      </c>
      <c r="O258" s="195" t="s">
        <v>272</v>
      </c>
      <c r="P258" s="195" t="s">
        <v>1048</v>
      </c>
      <c r="Q258" s="194">
        <v>2</v>
      </c>
      <c r="R258" s="194">
        <v>13</v>
      </c>
      <c r="S258" s="194">
        <v>180</v>
      </c>
      <c r="T258" s="194">
        <v>1</v>
      </c>
      <c r="U258" s="194">
        <v>30</v>
      </c>
      <c r="V258" s="194">
        <v>1</v>
      </c>
      <c r="W258" s="194">
        <v>13</v>
      </c>
      <c r="X258" s="195" t="s">
        <v>1693</v>
      </c>
      <c r="Y258" s="195" t="s">
        <v>247</v>
      </c>
      <c r="Z258" s="195" t="s">
        <v>1316</v>
      </c>
      <c r="AA258" s="195" t="s">
        <v>1317</v>
      </c>
      <c r="AC258" s="10"/>
      <c r="AD258" s="10"/>
      <c r="AG258" s="10"/>
      <c r="AH258" s="10"/>
      <c r="AI258" s="10"/>
      <c r="AJ258" s="10"/>
      <c r="AK258" s="10"/>
      <c r="AL258" s="10"/>
      <c r="AM258" s="10"/>
      <c r="AN258" s="10"/>
      <c r="AO258" s="10"/>
      <c r="AP258" s="10"/>
      <c r="AQ258" s="10"/>
      <c r="AR258" s="10"/>
      <c r="AS258" s="10"/>
      <c r="AT258" s="10"/>
      <c r="AU258" s="10"/>
      <c r="AV258" s="10"/>
      <c r="AW258" s="10"/>
      <c r="AX258" s="10"/>
      <c r="AY258" s="10"/>
      <c r="AZ258" s="10"/>
      <c r="BA258" s="10"/>
      <c r="BB258" s="10"/>
    </row>
    <row r="259" spans="1:54" x14ac:dyDescent="0.2">
      <c r="A259" s="194">
        <v>20321</v>
      </c>
      <c r="B259" s="195" t="s">
        <v>1721</v>
      </c>
      <c r="C259" s="195" t="s">
        <v>1722</v>
      </c>
      <c r="D259" s="195" t="s">
        <v>1723</v>
      </c>
      <c r="E259" s="195" t="s">
        <v>1724</v>
      </c>
      <c r="F259" s="195" t="s">
        <v>1725</v>
      </c>
      <c r="G259" s="195" t="s">
        <v>265</v>
      </c>
      <c r="H259" s="195" t="s">
        <v>117</v>
      </c>
      <c r="I259" s="195" t="s">
        <v>1550</v>
      </c>
      <c r="J259" s="195" t="s">
        <v>289</v>
      </c>
      <c r="K259" s="195" t="s">
        <v>98</v>
      </c>
      <c r="L259" s="195" t="s">
        <v>118</v>
      </c>
      <c r="M259" s="195" t="s">
        <v>247</v>
      </c>
      <c r="N259" s="195" t="s">
        <v>353</v>
      </c>
      <c r="O259" s="195" t="s">
        <v>272</v>
      </c>
      <c r="P259" s="195" t="s">
        <v>1048</v>
      </c>
      <c r="Q259" s="194">
        <v>1</v>
      </c>
      <c r="R259" s="194">
        <v>6</v>
      </c>
      <c r="S259" s="194">
        <v>24</v>
      </c>
      <c r="T259" s="194">
        <v>1</v>
      </c>
      <c r="U259" s="194">
        <v>24</v>
      </c>
      <c r="V259" s="194">
        <v>1</v>
      </c>
      <c r="W259" s="194">
        <v>6</v>
      </c>
      <c r="X259" s="195" t="s">
        <v>1693</v>
      </c>
      <c r="Y259" s="195" t="s">
        <v>247</v>
      </c>
      <c r="Z259" s="195" t="s">
        <v>1098</v>
      </c>
      <c r="AA259" s="195" t="s">
        <v>1099</v>
      </c>
      <c r="AC259" s="10"/>
      <c r="AD259" s="10"/>
      <c r="AG259" s="10"/>
      <c r="AH259" s="10"/>
      <c r="AI259" s="10"/>
      <c r="AJ259" s="10"/>
      <c r="AK259" s="10"/>
      <c r="AL259" s="10"/>
      <c r="AM259" s="10"/>
      <c r="AN259" s="10"/>
      <c r="AO259" s="10"/>
      <c r="AP259" s="10"/>
      <c r="AQ259" s="10"/>
      <c r="AR259" s="10"/>
      <c r="AS259" s="10"/>
      <c r="AT259" s="10"/>
      <c r="AU259" s="10"/>
      <c r="AV259" s="10"/>
      <c r="AW259" s="10"/>
      <c r="AX259" s="10"/>
      <c r="AY259" s="10"/>
      <c r="AZ259" s="10"/>
      <c r="BA259" s="10"/>
      <c r="BB259" s="10"/>
    </row>
    <row r="260" spans="1:54" x14ac:dyDescent="0.2">
      <c r="A260" s="194">
        <v>20322</v>
      </c>
      <c r="B260" s="195" t="s">
        <v>1726</v>
      </c>
      <c r="C260" s="195" t="s">
        <v>1727</v>
      </c>
      <c r="D260" s="195" t="s">
        <v>1728</v>
      </c>
      <c r="E260" s="195" t="s">
        <v>1729</v>
      </c>
      <c r="F260" s="195" t="s">
        <v>1730</v>
      </c>
      <c r="G260" s="195" t="s">
        <v>265</v>
      </c>
      <c r="H260" s="195" t="s">
        <v>117</v>
      </c>
      <c r="I260" s="195" t="s">
        <v>1550</v>
      </c>
      <c r="J260" s="195" t="s">
        <v>289</v>
      </c>
      <c r="K260" s="195" t="s">
        <v>98</v>
      </c>
      <c r="L260" s="195" t="s">
        <v>118</v>
      </c>
      <c r="M260" s="195" t="s">
        <v>247</v>
      </c>
      <c r="N260" s="195" t="s">
        <v>353</v>
      </c>
      <c r="O260" s="195" t="s">
        <v>272</v>
      </c>
      <c r="P260" s="195" t="s">
        <v>1048</v>
      </c>
      <c r="Q260" s="194">
        <v>1</v>
      </c>
      <c r="R260" s="194">
        <v>6</v>
      </c>
      <c r="S260" s="194">
        <v>15</v>
      </c>
      <c r="T260" s="194">
        <v>1</v>
      </c>
      <c r="U260" s="194">
        <v>15</v>
      </c>
      <c r="V260" s="194">
        <v>1</v>
      </c>
      <c r="W260" s="194">
        <v>6</v>
      </c>
      <c r="X260" s="195" t="s">
        <v>1693</v>
      </c>
      <c r="Y260" s="195" t="s">
        <v>247</v>
      </c>
      <c r="Z260" s="195" t="s">
        <v>1316</v>
      </c>
      <c r="AA260" s="195" t="s">
        <v>1317</v>
      </c>
      <c r="AC260" s="10"/>
      <c r="AD260" s="10"/>
      <c r="AG260" s="10"/>
      <c r="AH260" s="10"/>
      <c r="AI260" s="10"/>
      <c r="AJ260" s="10"/>
      <c r="AK260" s="10"/>
      <c r="AL260" s="10"/>
      <c r="AM260" s="10"/>
      <c r="AN260" s="10"/>
      <c r="AO260" s="10"/>
      <c r="AP260" s="10"/>
      <c r="AQ260" s="10"/>
      <c r="AR260" s="10"/>
      <c r="AS260" s="10"/>
      <c r="AT260" s="10"/>
      <c r="AU260" s="10"/>
      <c r="AV260" s="10"/>
      <c r="AW260" s="10"/>
      <c r="AX260" s="10"/>
      <c r="AY260" s="10"/>
      <c r="AZ260" s="10"/>
      <c r="BA260" s="10"/>
      <c r="BB260" s="10"/>
    </row>
    <row r="261" spans="1:54" x14ac:dyDescent="0.2">
      <c r="A261" s="194">
        <v>20323</v>
      </c>
      <c r="B261" s="195" t="s">
        <v>1731</v>
      </c>
      <c r="C261" s="195" t="s">
        <v>1732</v>
      </c>
      <c r="D261" s="195" t="s">
        <v>1733</v>
      </c>
      <c r="E261" s="195" t="s">
        <v>1734</v>
      </c>
      <c r="F261" s="195" t="s">
        <v>1735</v>
      </c>
      <c r="G261" s="195" t="s">
        <v>265</v>
      </c>
      <c r="H261" s="195" t="s">
        <v>117</v>
      </c>
      <c r="I261" s="195" t="s">
        <v>1550</v>
      </c>
      <c r="J261" s="195" t="s">
        <v>289</v>
      </c>
      <c r="K261" s="195" t="s">
        <v>98</v>
      </c>
      <c r="L261" s="195" t="s">
        <v>118</v>
      </c>
      <c r="M261" s="195" t="s">
        <v>247</v>
      </c>
      <c r="N261" s="195" t="s">
        <v>353</v>
      </c>
      <c r="O261" s="195" t="s">
        <v>272</v>
      </c>
      <c r="P261" s="195" t="s">
        <v>1048</v>
      </c>
      <c r="Q261" s="194">
        <v>1</v>
      </c>
      <c r="R261" s="194">
        <v>6</v>
      </c>
      <c r="S261" s="194">
        <v>15</v>
      </c>
      <c r="T261" s="194">
        <v>1</v>
      </c>
      <c r="U261" s="194">
        <v>15</v>
      </c>
      <c r="V261" s="194">
        <v>1</v>
      </c>
      <c r="W261" s="194">
        <v>6</v>
      </c>
      <c r="X261" s="195" t="s">
        <v>1693</v>
      </c>
      <c r="Y261" s="195" t="s">
        <v>247</v>
      </c>
      <c r="Z261" s="195" t="s">
        <v>1316</v>
      </c>
      <c r="AA261" s="195" t="s">
        <v>1317</v>
      </c>
      <c r="AC261" s="10"/>
      <c r="AD261" s="10"/>
      <c r="AG261" s="10"/>
      <c r="AH261" s="10"/>
      <c r="AI261" s="10"/>
      <c r="AJ261" s="10"/>
      <c r="AK261" s="10"/>
      <c r="AL261" s="10"/>
      <c r="AM261" s="10"/>
      <c r="AN261" s="10"/>
      <c r="AO261" s="10"/>
      <c r="AP261" s="10"/>
      <c r="AQ261" s="10"/>
      <c r="AR261" s="10"/>
      <c r="AS261" s="10"/>
      <c r="AT261" s="10"/>
      <c r="AU261" s="10"/>
      <c r="AV261" s="10"/>
      <c r="AW261" s="10"/>
      <c r="AX261" s="10"/>
      <c r="AY261" s="10"/>
      <c r="AZ261" s="10"/>
      <c r="BA261" s="10"/>
      <c r="BB261" s="10"/>
    </row>
    <row r="262" spans="1:54" x14ac:dyDescent="0.2">
      <c r="A262" s="194">
        <v>20324</v>
      </c>
      <c r="B262" s="195" t="s">
        <v>1736</v>
      </c>
      <c r="C262" s="195" t="s">
        <v>1736</v>
      </c>
      <c r="D262" s="195" t="s">
        <v>1737</v>
      </c>
      <c r="E262" s="195" t="s">
        <v>1738</v>
      </c>
      <c r="F262" s="195" t="s">
        <v>1739</v>
      </c>
      <c r="G262" s="195" t="s">
        <v>265</v>
      </c>
      <c r="H262" s="195" t="s">
        <v>117</v>
      </c>
      <c r="I262" s="195" t="s">
        <v>1166</v>
      </c>
      <c r="J262" s="195" t="s">
        <v>1167</v>
      </c>
      <c r="K262" s="195" t="s">
        <v>98</v>
      </c>
      <c r="L262" s="195" t="s">
        <v>99</v>
      </c>
      <c r="M262" s="195" t="s">
        <v>247</v>
      </c>
      <c r="N262" s="195" t="s">
        <v>353</v>
      </c>
      <c r="O262" s="195" t="s">
        <v>272</v>
      </c>
      <c r="P262" s="195" t="s">
        <v>1048</v>
      </c>
      <c r="Q262" s="194">
        <v>3</v>
      </c>
      <c r="R262" s="194">
        <v>4</v>
      </c>
      <c r="S262" s="194">
        <v>75</v>
      </c>
      <c r="T262" s="194">
        <v>1</v>
      </c>
      <c r="U262" s="194">
        <v>25</v>
      </c>
      <c r="V262" s="194">
        <v>1</v>
      </c>
      <c r="W262" s="194">
        <v>4</v>
      </c>
      <c r="X262" s="195" t="s">
        <v>1693</v>
      </c>
      <c r="Y262" s="195" t="s">
        <v>247</v>
      </c>
      <c r="Z262" s="195" t="s">
        <v>1316</v>
      </c>
      <c r="AA262" s="195" t="s">
        <v>1317</v>
      </c>
      <c r="AC262" s="10"/>
      <c r="AD262" s="10"/>
      <c r="AG262" s="10"/>
      <c r="AH262" s="10"/>
      <c r="AI262" s="10"/>
      <c r="AJ262" s="10"/>
      <c r="AK262" s="10"/>
      <c r="AL262" s="10"/>
      <c r="AM262" s="10"/>
      <c r="AN262" s="10"/>
      <c r="AO262" s="10"/>
      <c r="AP262" s="10"/>
      <c r="AQ262" s="10"/>
      <c r="AR262" s="10"/>
      <c r="AS262" s="10"/>
      <c r="AT262" s="10"/>
      <c r="AU262" s="10"/>
      <c r="AV262" s="10"/>
      <c r="AW262" s="10"/>
      <c r="AX262" s="10"/>
      <c r="AY262" s="10"/>
      <c r="AZ262" s="10"/>
      <c r="BA262" s="10"/>
      <c r="BB262" s="10"/>
    </row>
    <row r="263" spans="1:54" x14ac:dyDescent="0.2">
      <c r="A263" s="194">
        <v>20325</v>
      </c>
      <c r="B263" s="195" t="s">
        <v>1740</v>
      </c>
      <c r="C263" s="195" t="s">
        <v>1740</v>
      </c>
      <c r="D263" s="195" t="s">
        <v>1737</v>
      </c>
      <c r="E263" s="195" t="s">
        <v>1738</v>
      </c>
      <c r="F263" s="195" t="s">
        <v>1739</v>
      </c>
      <c r="G263" s="195" t="s">
        <v>265</v>
      </c>
      <c r="H263" s="195" t="s">
        <v>117</v>
      </c>
      <c r="I263" s="195" t="s">
        <v>1166</v>
      </c>
      <c r="J263" s="195" t="s">
        <v>1167</v>
      </c>
      <c r="K263" s="195" t="s">
        <v>98</v>
      </c>
      <c r="L263" s="195" t="s">
        <v>99</v>
      </c>
      <c r="M263" s="195" t="s">
        <v>247</v>
      </c>
      <c r="N263" s="195" t="s">
        <v>353</v>
      </c>
      <c r="O263" s="195" t="s">
        <v>272</v>
      </c>
      <c r="P263" s="195" t="s">
        <v>1048</v>
      </c>
      <c r="Q263" s="194">
        <v>3</v>
      </c>
      <c r="R263" s="194">
        <v>4</v>
      </c>
      <c r="S263" s="194">
        <v>75</v>
      </c>
      <c r="T263" s="194">
        <v>1</v>
      </c>
      <c r="U263" s="194">
        <v>25</v>
      </c>
      <c r="V263" s="194">
        <v>1</v>
      </c>
      <c r="W263" s="194">
        <v>4</v>
      </c>
      <c r="X263" s="195" t="s">
        <v>1693</v>
      </c>
      <c r="Y263" s="195" t="s">
        <v>247</v>
      </c>
      <c r="Z263" s="195" t="s">
        <v>1316</v>
      </c>
      <c r="AA263" s="195" t="s">
        <v>1317</v>
      </c>
      <c r="AC263" s="10"/>
      <c r="AD263" s="10"/>
      <c r="AG263" s="10"/>
      <c r="AH263" s="10"/>
      <c r="AI263" s="10"/>
      <c r="AJ263" s="10"/>
      <c r="AK263" s="10"/>
      <c r="AL263" s="10"/>
      <c r="AM263" s="10"/>
      <c r="AN263" s="10"/>
      <c r="AO263" s="10"/>
      <c r="AP263" s="10"/>
      <c r="AQ263" s="10"/>
      <c r="AR263" s="10"/>
      <c r="AS263" s="10"/>
      <c r="AT263" s="10"/>
      <c r="AU263" s="10"/>
      <c r="AV263" s="10"/>
      <c r="AW263" s="10"/>
      <c r="AX263" s="10"/>
      <c r="AY263" s="10"/>
      <c r="AZ263" s="10"/>
      <c r="BA263" s="10"/>
      <c r="BB263" s="10"/>
    </row>
    <row r="264" spans="1:54" x14ac:dyDescent="0.2">
      <c r="A264" s="194">
        <v>20326</v>
      </c>
      <c r="B264" s="195" t="s">
        <v>1741</v>
      </c>
      <c r="C264" s="195" t="s">
        <v>1741</v>
      </c>
      <c r="D264" s="195" t="s">
        <v>1737</v>
      </c>
      <c r="E264" s="195" t="s">
        <v>1738</v>
      </c>
      <c r="F264" s="195" t="s">
        <v>1739</v>
      </c>
      <c r="G264" s="195" t="s">
        <v>265</v>
      </c>
      <c r="H264" s="195" t="s">
        <v>117</v>
      </c>
      <c r="I264" s="195" t="s">
        <v>1166</v>
      </c>
      <c r="J264" s="195" t="s">
        <v>1167</v>
      </c>
      <c r="K264" s="195" t="s">
        <v>98</v>
      </c>
      <c r="L264" s="195" t="s">
        <v>99</v>
      </c>
      <c r="M264" s="195" t="s">
        <v>144</v>
      </c>
      <c r="N264" s="195" t="s">
        <v>353</v>
      </c>
      <c r="O264" s="195" t="s">
        <v>272</v>
      </c>
      <c r="P264" s="195" t="s">
        <v>1048</v>
      </c>
      <c r="Q264" s="194">
        <v>3</v>
      </c>
      <c r="R264" s="194">
        <v>4</v>
      </c>
      <c r="S264" s="194">
        <v>75</v>
      </c>
      <c r="T264" s="194">
        <v>1</v>
      </c>
      <c r="U264" s="194">
        <v>25</v>
      </c>
      <c r="V264" s="194">
        <v>1</v>
      </c>
      <c r="W264" s="194">
        <v>4</v>
      </c>
      <c r="X264" s="195" t="s">
        <v>1693</v>
      </c>
      <c r="Y264" s="195" t="s">
        <v>247</v>
      </c>
      <c r="Z264" s="195" t="s">
        <v>1316</v>
      </c>
      <c r="AA264" s="195" t="s">
        <v>1317</v>
      </c>
      <c r="AC264" s="10"/>
      <c r="AD264" s="10"/>
      <c r="AG264" s="10"/>
      <c r="AH264" s="10"/>
      <c r="AI264" s="10"/>
      <c r="AJ264" s="10"/>
      <c r="AK264" s="10"/>
      <c r="AL264" s="10"/>
      <c r="AM264" s="10"/>
      <c r="AN264" s="10"/>
      <c r="AO264" s="10"/>
      <c r="AP264" s="10"/>
      <c r="AQ264" s="10"/>
      <c r="AR264" s="10"/>
      <c r="AS264" s="10"/>
      <c r="AT264" s="10"/>
      <c r="AU264" s="10"/>
      <c r="AV264" s="10"/>
      <c r="AW264" s="10"/>
      <c r="AX264" s="10"/>
      <c r="AY264" s="10"/>
      <c r="AZ264" s="10"/>
      <c r="BA264" s="10"/>
      <c r="BB264" s="10"/>
    </row>
    <row r="265" spans="1:54" x14ac:dyDescent="0.2">
      <c r="A265" s="194">
        <v>20327</v>
      </c>
      <c r="B265" s="195" t="s">
        <v>1742</v>
      </c>
      <c r="C265" s="195" t="s">
        <v>1742</v>
      </c>
      <c r="D265" s="195" t="s">
        <v>1743</v>
      </c>
      <c r="E265" s="195" t="s">
        <v>1744</v>
      </c>
      <c r="F265" s="195" t="s">
        <v>1745</v>
      </c>
      <c r="G265" s="195" t="s">
        <v>265</v>
      </c>
      <c r="H265" s="195" t="s">
        <v>117</v>
      </c>
      <c r="I265" s="195" t="s">
        <v>1166</v>
      </c>
      <c r="J265" s="195" t="s">
        <v>1167</v>
      </c>
      <c r="K265" s="195" t="s">
        <v>98</v>
      </c>
      <c r="L265" s="195" t="s">
        <v>99</v>
      </c>
      <c r="M265" s="195" t="s">
        <v>247</v>
      </c>
      <c r="N265" s="195" t="s">
        <v>353</v>
      </c>
      <c r="O265" s="195" t="s">
        <v>272</v>
      </c>
      <c r="P265" s="195" t="s">
        <v>1048</v>
      </c>
      <c r="Q265" s="194">
        <v>2</v>
      </c>
      <c r="R265" s="194">
        <v>2</v>
      </c>
      <c r="S265" s="194">
        <v>50</v>
      </c>
      <c r="T265" s="194">
        <v>1</v>
      </c>
      <c r="U265" s="194">
        <v>25</v>
      </c>
      <c r="V265" s="194">
        <v>1</v>
      </c>
      <c r="W265" s="194">
        <v>2</v>
      </c>
      <c r="X265" s="195" t="s">
        <v>1693</v>
      </c>
      <c r="Y265" s="195" t="s">
        <v>247</v>
      </c>
      <c r="Z265" s="195" t="s">
        <v>1316</v>
      </c>
      <c r="AA265" s="195" t="s">
        <v>1317</v>
      </c>
      <c r="AC265" s="10"/>
      <c r="AD265" s="10"/>
      <c r="AG265" s="10"/>
      <c r="AH265" s="10"/>
      <c r="AI265" s="10"/>
      <c r="AJ265" s="10"/>
      <c r="AK265" s="10"/>
      <c r="AL265" s="10"/>
      <c r="AM265" s="10"/>
      <c r="AN265" s="10"/>
      <c r="AO265" s="10"/>
      <c r="AP265" s="10"/>
      <c r="AQ265" s="10"/>
      <c r="AR265" s="10"/>
      <c r="AS265" s="10"/>
      <c r="AT265" s="10"/>
      <c r="AU265" s="10"/>
      <c r="AV265" s="10"/>
      <c r="AW265" s="10"/>
      <c r="AX265" s="10"/>
      <c r="AY265" s="10"/>
      <c r="AZ265" s="10"/>
      <c r="BA265" s="10"/>
      <c r="BB265" s="10"/>
    </row>
    <row r="266" spans="1:54" x14ac:dyDescent="0.2">
      <c r="A266" s="194">
        <v>20328</v>
      </c>
      <c r="B266" s="195" t="s">
        <v>1746</v>
      </c>
      <c r="C266" s="195" t="s">
        <v>1746</v>
      </c>
      <c r="D266" s="195" t="s">
        <v>1743</v>
      </c>
      <c r="E266" s="195" t="s">
        <v>1744</v>
      </c>
      <c r="F266" s="195" t="s">
        <v>1745</v>
      </c>
      <c r="G266" s="195" t="s">
        <v>265</v>
      </c>
      <c r="H266" s="195" t="s">
        <v>117</v>
      </c>
      <c r="I266" s="195" t="s">
        <v>1166</v>
      </c>
      <c r="J266" s="195" t="s">
        <v>1167</v>
      </c>
      <c r="K266" s="195" t="s">
        <v>98</v>
      </c>
      <c r="L266" s="195" t="s">
        <v>99</v>
      </c>
      <c r="M266" s="195" t="s">
        <v>247</v>
      </c>
      <c r="N266" s="195" t="s">
        <v>353</v>
      </c>
      <c r="O266" s="195" t="s">
        <v>272</v>
      </c>
      <c r="P266" s="195" t="s">
        <v>1048</v>
      </c>
      <c r="Q266" s="194">
        <v>2</v>
      </c>
      <c r="R266" s="194">
        <v>2</v>
      </c>
      <c r="S266" s="194">
        <v>50</v>
      </c>
      <c r="T266" s="194">
        <v>1</v>
      </c>
      <c r="U266" s="194">
        <v>25</v>
      </c>
      <c r="V266" s="194">
        <v>1</v>
      </c>
      <c r="W266" s="194">
        <v>2</v>
      </c>
      <c r="X266" s="195" t="s">
        <v>1693</v>
      </c>
      <c r="Y266" s="195" t="s">
        <v>247</v>
      </c>
      <c r="Z266" s="195" t="s">
        <v>1316</v>
      </c>
      <c r="AA266" s="195" t="s">
        <v>1317</v>
      </c>
      <c r="AC266" s="10"/>
      <c r="AD266" s="10"/>
      <c r="AG266" s="10"/>
      <c r="AH266" s="10"/>
      <c r="AI266" s="10"/>
      <c r="AJ266" s="10"/>
      <c r="AK266" s="10"/>
      <c r="AL266" s="10"/>
      <c r="AM266" s="10"/>
      <c r="AN266" s="10"/>
      <c r="AO266" s="10"/>
      <c r="AP266" s="10"/>
      <c r="AQ266" s="10"/>
      <c r="AR266" s="10"/>
      <c r="AS266" s="10"/>
      <c r="AT266" s="10"/>
      <c r="AU266" s="10"/>
      <c r="AV266" s="10"/>
      <c r="AW266" s="10"/>
      <c r="AX266" s="10"/>
      <c r="AY266" s="10"/>
      <c r="AZ266" s="10"/>
      <c r="BA266" s="10"/>
      <c r="BB266" s="10"/>
    </row>
    <row r="267" spans="1:54" x14ac:dyDescent="0.2">
      <c r="A267" s="194">
        <v>20329</v>
      </c>
      <c r="B267" s="195" t="s">
        <v>1747</v>
      </c>
      <c r="C267" s="195" t="s">
        <v>1748</v>
      </c>
      <c r="D267" s="195" t="s">
        <v>1749</v>
      </c>
      <c r="E267" s="195" t="s">
        <v>1750</v>
      </c>
      <c r="F267" s="195" t="s">
        <v>1751</v>
      </c>
      <c r="G267" s="195" t="s">
        <v>265</v>
      </c>
      <c r="H267" s="195" t="s">
        <v>117</v>
      </c>
      <c r="I267" s="195" t="s">
        <v>1550</v>
      </c>
      <c r="J267" s="195" t="s">
        <v>289</v>
      </c>
      <c r="K267" s="195" t="s">
        <v>98</v>
      </c>
      <c r="L267" s="195" t="s">
        <v>118</v>
      </c>
      <c r="M267" s="195" t="s">
        <v>247</v>
      </c>
      <c r="N267" s="195" t="s">
        <v>353</v>
      </c>
      <c r="O267" s="195" t="s">
        <v>272</v>
      </c>
      <c r="P267" s="195" t="s">
        <v>1048</v>
      </c>
      <c r="Q267" s="194">
        <v>1</v>
      </c>
      <c r="R267" s="194">
        <v>6</v>
      </c>
      <c r="S267" s="194">
        <v>40</v>
      </c>
      <c r="T267" s="194">
        <v>5</v>
      </c>
      <c r="U267" s="194">
        <v>8</v>
      </c>
      <c r="V267" s="194">
        <v>1</v>
      </c>
      <c r="W267" s="194">
        <v>30</v>
      </c>
      <c r="X267" s="195" t="s">
        <v>1693</v>
      </c>
      <c r="Y267" s="195" t="s">
        <v>247</v>
      </c>
      <c r="Z267" s="195" t="s">
        <v>1316</v>
      </c>
      <c r="AA267" s="195" t="s">
        <v>1317</v>
      </c>
      <c r="AC267" s="10"/>
      <c r="AD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0"/>
      <c r="AQ267" s="10"/>
      <c r="AR267" s="10"/>
      <c r="AS267" s="10"/>
      <c r="AT267" s="10"/>
      <c r="AU267" s="10"/>
      <c r="AV267" s="10"/>
      <c r="AW267" s="10"/>
      <c r="AX267" s="10"/>
      <c r="AY267" s="10"/>
      <c r="AZ267" s="10"/>
      <c r="BA267" s="10"/>
      <c r="BB267" s="10"/>
    </row>
    <row r="268" spans="1:54" x14ac:dyDescent="0.2">
      <c r="A268" s="194">
        <v>20330</v>
      </c>
      <c r="B268" s="195" t="s">
        <v>1752</v>
      </c>
      <c r="C268" s="195" t="s">
        <v>1753</v>
      </c>
      <c r="D268" s="195" t="s">
        <v>1754</v>
      </c>
      <c r="E268" s="195" t="s">
        <v>1755</v>
      </c>
      <c r="F268" s="195" t="s">
        <v>1756</v>
      </c>
      <c r="G268" s="195" t="s">
        <v>265</v>
      </c>
      <c r="H268" s="195" t="s">
        <v>117</v>
      </c>
      <c r="I268" s="195" t="s">
        <v>1550</v>
      </c>
      <c r="J268" s="195" t="s">
        <v>289</v>
      </c>
      <c r="K268" s="195" t="s">
        <v>98</v>
      </c>
      <c r="L268" s="195" t="s">
        <v>118</v>
      </c>
      <c r="M268" s="195" t="s">
        <v>247</v>
      </c>
      <c r="N268" s="195" t="s">
        <v>353</v>
      </c>
      <c r="O268" s="195" t="s">
        <v>272</v>
      </c>
      <c r="P268" s="195" t="s">
        <v>1048</v>
      </c>
      <c r="Q268" s="194">
        <v>1</v>
      </c>
      <c r="R268" s="194">
        <v>7</v>
      </c>
      <c r="S268" s="194">
        <v>40</v>
      </c>
      <c r="T268" s="194">
        <v>1</v>
      </c>
      <c r="U268" s="194">
        <v>40</v>
      </c>
      <c r="V268" s="194">
        <v>1</v>
      </c>
      <c r="W268" s="194">
        <v>7</v>
      </c>
      <c r="X268" s="195" t="s">
        <v>1693</v>
      </c>
      <c r="Y268" s="195" t="s">
        <v>247</v>
      </c>
      <c r="Z268" s="195" t="s">
        <v>1316</v>
      </c>
      <c r="AA268" s="195" t="s">
        <v>1317</v>
      </c>
      <c r="AC268" s="10"/>
      <c r="AD268" s="10"/>
      <c r="AG268" s="10"/>
      <c r="AH268" s="10"/>
      <c r="AI268" s="10"/>
      <c r="AJ268" s="10"/>
      <c r="AK268" s="10"/>
      <c r="AL268" s="10"/>
      <c r="AM268" s="10"/>
      <c r="AN268" s="10"/>
      <c r="AO268" s="10"/>
      <c r="AP268" s="10"/>
      <c r="AQ268" s="10"/>
      <c r="AR268" s="10"/>
      <c r="AS268" s="10"/>
      <c r="AT268" s="10"/>
      <c r="AU268" s="10"/>
      <c r="AV268" s="10"/>
      <c r="AW268" s="10"/>
      <c r="AX268" s="10"/>
      <c r="AY268" s="10"/>
      <c r="AZ268" s="10"/>
      <c r="BA268" s="10"/>
      <c r="BB268" s="10"/>
    </row>
    <row r="269" spans="1:54" x14ac:dyDescent="0.2">
      <c r="A269" s="194">
        <v>20331</v>
      </c>
      <c r="B269" s="195" t="s">
        <v>1757</v>
      </c>
      <c r="C269" s="195" t="s">
        <v>1758</v>
      </c>
      <c r="D269" s="195" t="s">
        <v>1759</v>
      </c>
      <c r="E269" s="195" t="s">
        <v>1760</v>
      </c>
      <c r="F269" s="195" t="s">
        <v>1761</v>
      </c>
      <c r="G269" s="195" t="s">
        <v>265</v>
      </c>
      <c r="H269" s="195" t="s">
        <v>117</v>
      </c>
      <c r="I269" s="195" t="s">
        <v>1550</v>
      </c>
      <c r="J269" s="195" t="s">
        <v>289</v>
      </c>
      <c r="K269" s="195" t="s">
        <v>98</v>
      </c>
      <c r="L269" s="195" t="s">
        <v>118</v>
      </c>
      <c r="M269" s="195" t="s">
        <v>247</v>
      </c>
      <c r="N269" s="195" t="s">
        <v>353</v>
      </c>
      <c r="O269" s="195" t="s">
        <v>272</v>
      </c>
      <c r="P269" s="195" t="s">
        <v>1048</v>
      </c>
      <c r="Q269" s="194">
        <v>1</v>
      </c>
      <c r="R269" s="194">
        <v>8</v>
      </c>
      <c r="S269" s="194">
        <v>60</v>
      </c>
      <c r="T269" s="194">
        <v>1</v>
      </c>
      <c r="U269" s="194">
        <v>60</v>
      </c>
      <c r="V269" s="194">
        <v>1</v>
      </c>
      <c r="W269" s="194">
        <v>8</v>
      </c>
      <c r="X269" s="195" t="s">
        <v>1693</v>
      </c>
      <c r="Y269" s="195" t="s">
        <v>247</v>
      </c>
      <c r="Z269" s="195" t="s">
        <v>1316</v>
      </c>
      <c r="AA269" s="195" t="s">
        <v>1317</v>
      </c>
      <c r="AC269" s="10"/>
      <c r="AD269" s="10"/>
      <c r="AG269" s="10"/>
      <c r="AH269" s="10"/>
      <c r="AI269" s="10"/>
      <c r="AJ269" s="10"/>
      <c r="AK269" s="10"/>
      <c r="AL269" s="10"/>
      <c r="AM269" s="10"/>
      <c r="AN269" s="10"/>
      <c r="AO269" s="10"/>
      <c r="AP269" s="10"/>
      <c r="AQ269" s="10"/>
      <c r="AR269" s="10"/>
      <c r="AS269" s="10"/>
      <c r="AT269" s="10"/>
      <c r="AU269" s="10"/>
      <c r="AV269" s="10"/>
      <c r="AW269" s="10"/>
      <c r="AX269" s="10"/>
      <c r="AY269" s="10"/>
      <c r="AZ269" s="10"/>
      <c r="BA269" s="10"/>
      <c r="BB269" s="10"/>
    </row>
    <row r="270" spans="1:54" x14ac:dyDescent="0.2">
      <c r="A270" s="194">
        <v>20332</v>
      </c>
      <c r="B270" s="195" t="s">
        <v>1762</v>
      </c>
      <c r="C270" s="195" t="s">
        <v>1763</v>
      </c>
      <c r="D270" s="195" t="s">
        <v>1764</v>
      </c>
      <c r="E270" s="195" t="s">
        <v>1765</v>
      </c>
      <c r="F270" s="195" t="s">
        <v>1766</v>
      </c>
      <c r="G270" s="195" t="s">
        <v>265</v>
      </c>
      <c r="H270" s="195" t="s">
        <v>117</v>
      </c>
      <c r="I270" s="195" t="s">
        <v>157</v>
      </c>
      <c r="J270" s="195" t="s">
        <v>352</v>
      </c>
      <c r="K270" s="195" t="s">
        <v>98</v>
      </c>
      <c r="L270" s="195" t="s">
        <v>118</v>
      </c>
      <c r="M270" s="195" t="s">
        <v>187</v>
      </c>
      <c r="N270" s="195" t="s">
        <v>353</v>
      </c>
      <c r="O270" s="195" t="s">
        <v>272</v>
      </c>
      <c r="P270" s="195" t="s">
        <v>1048</v>
      </c>
      <c r="Q270" s="194">
        <v>4</v>
      </c>
      <c r="R270" s="194">
        <v>30</v>
      </c>
      <c r="S270" s="194">
        <v>40</v>
      </c>
      <c r="T270" s="194">
        <v>1</v>
      </c>
      <c r="U270" s="194">
        <v>10</v>
      </c>
      <c r="V270" s="194">
        <v>1</v>
      </c>
      <c r="W270" s="194">
        <v>30</v>
      </c>
      <c r="X270" s="195" t="s">
        <v>1693</v>
      </c>
      <c r="Y270" s="195" t="s">
        <v>247</v>
      </c>
      <c r="Z270" s="195" t="s">
        <v>1316</v>
      </c>
      <c r="AA270" s="195" t="s">
        <v>1317</v>
      </c>
      <c r="AC270" s="10"/>
      <c r="AD270" s="10"/>
      <c r="AG270" s="10"/>
      <c r="AH270" s="10"/>
      <c r="AI270" s="10"/>
      <c r="AJ270" s="10"/>
      <c r="AK270" s="10"/>
      <c r="AL270" s="10"/>
      <c r="AM270" s="10"/>
      <c r="AN270" s="10"/>
      <c r="AO270" s="10"/>
      <c r="AP270" s="10"/>
      <c r="AQ270" s="10"/>
      <c r="AR270" s="10"/>
      <c r="AS270" s="10"/>
      <c r="AT270" s="10"/>
      <c r="AU270" s="10"/>
      <c r="AV270" s="10"/>
      <c r="AW270" s="10"/>
      <c r="AX270" s="10"/>
      <c r="AY270" s="10"/>
      <c r="AZ270" s="10"/>
      <c r="BA270" s="10"/>
      <c r="BB270" s="10"/>
    </row>
    <row r="271" spans="1:54" x14ac:dyDescent="0.2">
      <c r="A271" s="194">
        <v>20333</v>
      </c>
      <c r="B271" s="195" t="s">
        <v>1767</v>
      </c>
      <c r="C271" s="195" t="s">
        <v>1768</v>
      </c>
      <c r="D271" s="195" t="s">
        <v>1764</v>
      </c>
      <c r="E271" s="195" t="s">
        <v>1765</v>
      </c>
      <c r="F271" s="195" t="s">
        <v>1766</v>
      </c>
      <c r="G271" s="195" t="s">
        <v>265</v>
      </c>
      <c r="H271" s="195" t="s">
        <v>117</v>
      </c>
      <c r="I271" s="195" t="s">
        <v>157</v>
      </c>
      <c r="J271" s="195" t="s">
        <v>352</v>
      </c>
      <c r="K271" s="195" t="s">
        <v>98</v>
      </c>
      <c r="L271" s="195" t="s">
        <v>118</v>
      </c>
      <c r="M271" s="195" t="s">
        <v>187</v>
      </c>
      <c r="N271" s="195" t="s">
        <v>353</v>
      </c>
      <c r="O271" s="195" t="s">
        <v>272</v>
      </c>
      <c r="P271" s="195" t="s">
        <v>1048</v>
      </c>
      <c r="Q271" s="194">
        <v>4</v>
      </c>
      <c r="R271" s="194">
        <v>30</v>
      </c>
      <c r="S271" s="194">
        <v>40</v>
      </c>
      <c r="T271" s="194">
        <v>1</v>
      </c>
      <c r="U271" s="194">
        <v>10</v>
      </c>
      <c r="V271" s="194">
        <v>1</v>
      </c>
      <c r="W271" s="194">
        <v>30</v>
      </c>
      <c r="X271" s="195" t="s">
        <v>1693</v>
      </c>
      <c r="Y271" s="195" t="s">
        <v>247</v>
      </c>
      <c r="Z271" s="195" t="s">
        <v>1316</v>
      </c>
      <c r="AA271" s="195" t="s">
        <v>1317</v>
      </c>
      <c r="AC271" s="10"/>
      <c r="AD271" s="10"/>
      <c r="AG271" s="10"/>
      <c r="AH271" s="10"/>
      <c r="AI271" s="10"/>
      <c r="AJ271" s="10"/>
      <c r="AK271" s="10"/>
      <c r="AL271" s="10"/>
      <c r="AM271" s="10"/>
      <c r="AN271" s="10"/>
      <c r="AO271" s="10"/>
      <c r="AP271" s="10"/>
      <c r="AQ271" s="10"/>
      <c r="AR271" s="10"/>
      <c r="AS271" s="10"/>
      <c r="AT271" s="10"/>
      <c r="AU271" s="10"/>
      <c r="AV271" s="10"/>
      <c r="AW271" s="10"/>
      <c r="AX271" s="10"/>
      <c r="AY271" s="10"/>
      <c r="AZ271" s="10"/>
      <c r="BA271" s="10"/>
      <c r="BB271" s="10"/>
    </row>
    <row r="272" spans="1:54" x14ac:dyDescent="0.2">
      <c r="A272" s="194">
        <v>20334</v>
      </c>
      <c r="B272" s="195" t="s">
        <v>1769</v>
      </c>
      <c r="C272" s="195" t="s">
        <v>1770</v>
      </c>
      <c r="D272" s="195" t="s">
        <v>1764</v>
      </c>
      <c r="E272" s="195" t="s">
        <v>1765</v>
      </c>
      <c r="F272" s="195" t="s">
        <v>1766</v>
      </c>
      <c r="G272" s="195" t="s">
        <v>265</v>
      </c>
      <c r="H272" s="195" t="s">
        <v>117</v>
      </c>
      <c r="I272" s="195" t="s">
        <v>157</v>
      </c>
      <c r="J272" s="195" t="s">
        <v>352</v>
      </c>
      <c r="K272" s="195" t="s">
        <v>98</v>
      </c>
      <c r="L272" s="195" t="s">
        <v>118</v>
      </c>
      <c r="M272" s="195" t="s">
        <v>187</v>
      </c>
      <c r="N272" s="195" t="s">
        <v>353</v>
      </c>
      <c r="O272" s="195" t="s">
        <v>272</v>
      </c>
      <c r="P272" s="195" t="s">
        <v>1048</v>
      </c>
      <c r="Q272" s="194">
        <v>4</v>
      </c>
      <c r="R272" s="194">
        <v>30</v>
      </c>
      <c r="S272" s="194">
        <v>40</v>
      </c>
      <c r="T272" s="194">
        <v>1</v>
      </c>
      <c r="U272" s="194">
        <v>10</v>
      </c>
      <c r="V272" s="194">
        <v>1</v>
      </c>
      <c r="W272" s="194">
        <v>30</v>
      </c>
      <c r="X272" s="195" t="s">
        <v>1693</v>
      </c>
      <c r="Y272" s="195" t="s">
        <v>247</v>
      </c>
      <c r="Z272" s="195" t="s">
        <v>1316</v>
      </c>
      <c r="AA272" s="195" t="s">
        <v>1317</v>
      </c>
      <c r="AC272" s="10"/>
      <c r="AD272" s="10"/>
      <c r="AG272" s="10"/>
      <c r="AH272" s="10"/>
      <c r="AI272" s="10"/>
      <c r="AJ272" s="10"/>
      <c r="AK272" s="10"/>
      <c r="AL272" s="10"/>
      <c r="AM272" s="10"/>
      <c r="AN272" s="10"/>
      <c r="AO272" s="10"/>
      <c r="AP272" s="10"/>
      <c r="AQ272" s="10"/>
      <c r="AR272" s="10"/>
      <c r="AS272" s="10"/>
      <c r="AT272" s="10"/>
      <c r="AU272" s="10"/>
      <c r="AV272" s="10"/>
      <c r="AW272" s="10"/>
      <c r="AX272" s="10"/>
      <c r="AY272" s="10"/>
      <c r="AZ272" s="10"/>
      <c r="BA272" s="10"/>
      <c r="BB272" s="10"/>
    </row>
    <row r="273" spans="1:54" x14ac:dyDescent="0.2">
      <c r="A273" s="194">
        <v>20335</v>
      </c>
      <c r="B273" s="195" t="s">
        <v>1771</v>
      </c>
      <c r="C273" s="195" t="s">
        <v>1772</v>
      </c>
      <c r="D273" s="195" t="s">
        <v>1764</v>
      </c>
      <c r="E273" s="195" t="s">
        <v>1765</v>
      </c>
      <c r="F273" s="195" t="s">
        <v>1766</v>
      </c>
      <c r="G273" s="195" t="s">
        <v>265</v>
      </c>
      <c r="H273" s="195" t="s">
        <v>117</v>
      </c>
      <c r="I273" s="195" t="s">
        <v>157</v>
      </c>
      <c r="J273" s="195" t="s">
        <v>352</v>
      </c>
      <c r="K273" s="195" t="s">
        <v>98</v>
      </c>
      <c r="L273" s="195" t="s">
        <v>118</v>
      </c>
      <c r="M273" s="195" t="s">
        <v>187</v>
      </c>
      <c r="N273" s="195" t="s">
        <v>353</v>
      </c>
      <c r="O273" s="195" t="s">
        <v>272</v>
      </c>
      <c r="P273" s="195" t="s">
        <v>1048</v>
      </c>
      <c r="Q273" s="194">
        <v>4</v>
      </c>
      <c r="R273" s="194">
        <v>30</v>
      </c>
      <c r="S273" s="194">
        <v>40</v>
      </c>
      <c r="T273" s="194">
        <v>1</v>
      </c>
      <c r="U273" s="194">
        <v>10</v>
      </c>
      <c r="V273" s="194">
        <v>1</v>
      </c>
      <c r="W273" s="194">
        <v>30</v>
      </c>
      <c r="X273" s="195" t="s">
        <v>1693</v>
      </c>
      <c r="Y273" s="195" t="s">
        <v>247</v>
      </c>
      <c r="Z273" s="195" t="s">
        <v>1316</v>
      </c>
      <c r="AA273" s="195" t="s">
        <v>1317</v>
      </c>
      <c r="AC273" s="10"/>
      <c r="AD273" s="10"/>
      <c r="AG273" s="10"/>
      <c r="AH273" s="10"/>
      <c r="AI273" s="10"/>
      <c r="AJ273" s="10"/>
      <c r="AK273" s="10"/>
      <c r="AL273" s="10"/>
      <c r="AM273" s="10"/>
      <c r="AN273" s="10"/>
      <c r="AO273" s="10"/>
      <c r="AP273" s="10"/>
      <c r="AQ273" s="10"/>
      <c r="AR273" s="10"/>
      <c r="AS273" s="10"/>
      <c r="AT273" s="10"/>
      <c r="AU273" s="10"/>
      <c r="AV273" s="10"/>
      <c r="AW273" s="10"/>
      <c r="AX273" s="10"/>
      <c r="AY273" s="10"/>
      <c r="AZ273" s="10"/>
      <c r="BA273" s="10"/>
      <c r="BB273" s="10"/>
    </row>
    <row r="274" spans="1:54" x14ac:dyDescent="0.2">
      <c r="A274" s="194">
        <v>20336</v>
      </c>
      <c r="B274" s="195" t="s">
        <v>1773</v>
      </c>
      <c r="C274" s="195" t="s">
        <v>1774</v>
      </c>
      <c r="D274" s="195" t="s">
        <v>1775</v>
      </c>
      <c r="E274" s="195" t="s">
        <v>1776</v>
      </c>
      <c r="F274" s="195" t="s">
        <v>1777</v>
      </c>
      <c r="G274" s="195" t="s">
        <v>265</v>
      </c>
      <c r="H274" s="195" t="s">
        <v>117</v>
      </c>
      <c r="I274" s="195" t="s">
        <v>1550</v>
      </c>
      <c r="J274" s="195" t="s">
        <v>289</v>
      </c>
      <c r="K274" s="195" t="s">
        <v>98</v>
      </c>
      <c r="L274" s="195" t="s">
        <v>118</v>
      </c>
      <c r="M274" s="195" t="s">
        <v>247</v>
      </c>
      <c r="N274" s="195" t="s">
        <v>353</v>
      </c>
      <c r="O274" s="195" t="s">
        <v>272</v>
      </c>
      <c r="P274" s="195" t="s">
        <v>1048</v>
      </c>
      <c r="Q274" s="194">
        <v>1</v>
      </c>
      <c r="R274" s="194">
        <v>4</v>
      </c>
      <c r="S274" s="194">
        <v>40</v>
      </c>
      <c r="T274" s="194">
        <v>5</v>
      </c>
      <c r="U274" s="194">
        <v>8</v>
      </c>
      <c r="V274" s="194">
        <v>1</v>
      </c>
      <c r="W274" s="194">
        <v>20</v>
      </c>
      <c r="X274" s="195" t="s">
        <v>1693</v>
      </c>
      <c r="Y274" s="195" t="s">
        <v>247</v>
      </c>
      <c r="Z274" s="195" t="s">
        <v>1316</v>
      </c>
      <c r="AA274" s="195" t="s">
        <v>1317</v>
      </c>
      <c r="AC274" s="10"/>
      <c r="AD274" s="10"/>
      <c r="AG274" s="10"/>
      <c r="AH274" s="10"/>
      <c r="AI274" s="10"/>
      <c r="AJ274" s="10"/>
      <c r="AK274" s="10"/>
      <c r="AL274" s="10"/>
      <c r="AM274" s="10"/>
      <c r="AN274" s="10"/>
      <c r="AO274" s="10"/>
      <c r="AP274" s="10"/>
      <c r="AQ274" s="10"/>
      <c r="AR274" s="10"/>
      <c r="AS274" s="10"/>
      <c r="AT274" s="10"/>
      <c r="AU274" s="10"/>
      <c r="AV274" s="10"/>
      <c r="AW274" s="10"/>
      <c r="AX274" s="10"/>
      <c r="AY274" s="10"/>
      <c r="AZ274" s="10"/>
      <c r="BA274" s="10"/>
      <c r="BB274" s="10"/>
    </row>
    <row r="275" spans="1:54" x14ac:dyDescent="0.2">
      <c r="A275" s="194">
        <v>20337</v>
      </c>
      <c r="B275" s="195" t="s">
        <v>1778</v>
      </c>
      <c r="C275" s="195" t="s">
        <v>1779</v>
      </c>
      <c r="D275" s="195" t="s">
        <v>1780</v>
      </c>
      <c r="E275" s="195" t="s">
        <v>1778</v>
      </c>
      <c r="F275" s="195" t="s">
        <v>1781</v>
      </c>
      <c r="G275" s="195" t="s">
        <v>265</v>
      </c>
      <c r="H275" s="195" t="s">
        <v>117</v>
      </c>
      <c r="I275" s="195" t="s">
        <v>1550</v>
      </c>
      <c r="J275" s="195" t="s">
        <v>289</v>
      </c>
      <c r="K275" s="195" t="s">
        <v>98</v>
      </c>
      <c r="L275" s="195" t="s">
        <v>118</v>
      </c>
      <c r="M275" s="195" t="s">
        <v>247</v>
      </c>
      <c r="N275" s="195" t="s">
        <v>353</v>
      </c>
      <c r="O275" s="195" t="s">
        <v>272</v>
      </c>
      <c r="P275" s="195" t="s">
        <v>1048</v>
      </c>
      <c r="Q275" s="194">
        <v>1</v>
      </c>
      <c r="R275" s="194">
        <v>6</v>
      </c>
      <c r="S275" s="194">
        <v>40</v>
      </c>
      <c r="T275" s="194">
        <v>5</v>
      </c>
      <c r="U275" s="194">
        <v>8</v>
      </c>
      <c r="V275" s="194">
        <v>1</v>
      </c>
      <c r="W275" s="194">
        <v>30</v>
      </c>
      <c r="X275" s="195" t="s">
        <v>1693</v>
      </c>
      <c r="Y275" s="195" t="s">
        <v>247</v>
      </c>
      <c r="Z275" s="195" t="s">
        <v>1316</v>
      </c>
      <c r="AA275" s="195" t="s">
        <v>1317</v>
      </c>
      <c r="AC275" s="10"/>
      <c r="AD275" s="10"/>
      <c r="AG275" s="10"/>
      <c r="AH275" s="10"/>
      <c r="AI275" s="10"/>
      <c r="AJ275" s="10"/>
      <c r="AK275" s="10"/>
      <c r="AL275" s="10"/>
      <c r="AM275" s="10"/>
      <c r="AN275" s="10"/>
      <c r="AO275" s="10"/>
      <c r="AP275" s="10"/>
      <c r="AQ275" s="10"/>
      <c r="AR275" s="10"/>
      <c r="AS275" s="10"/>
      <c r="AT275" s="10"/>
      <c r="AU275" s="10"/>
      <c r="AV275" s="10"/>
      <c r="AW275" s="10"/>
      <c r="AX275" s="10"/>
      <c r="AY275" s="10"/>
      <c r="AZ275" s="10"/>
      <c r="BA275" s="10"/>
      <c r="BB275" s="10"/>
    </row>
    <row r="276" spans="1:54" x14ac:dyDescent="0.2">
      <c r="A276" s="194">
        <v>20338</v>
      </c>
      <c r="B276" s="195" t="s">
        <v>1782</v>
      </c>
      <c r="C276" s="195" t="s">
        <v>1783</v>
      </c>
      <c r="D276" s="195" t="s">
        <v>1784</v>
      </c>
      <c r="E276" s="195" t="s">
        <v>1785</v>
      </c>
      <c r="F276" s="195" t="s">
        <v>1786</v>
      </c>
      <c r="G276" s="195" t="s">
        <v>265</v>
      </c>
      <c r="H276" s="195" t="s">
        <v>117</v>
      </c>
      <c r="I276" s="195" t="s">
        <v>1550</v>
      </c>
      <c r="J276" s="195" t="s">
        <v>289</v>
      </c>
      <c r="K276" s="195" t="s">
        <v>98</v>
      </c>
      <c r="L276" s="195" t="s">
        <v>118</v>
      </c>
      <c r="M276" s="195" t="s">
        <v>247</v>
      </c>
      <c r="N276" s="195" t="s">
        <v>353</v>
      </c>
      <c r="O276" s="195" t="s">
        <v>272</v>
      </c>
      <c r="P276" s="195" t="s">
        <v>1048</v>
      </c>
      <c r="Q276" s="194">
        <v>1</v>
      </c>
      <c r="R276" s="194">
        <v>10</v>
      </c>
      <c r="S276" s="194">
        <v>40</v>
      </c>
      <c r="T276" s="194">
        <v>5</v>
      </c>
      <c r="U276" s="194">
        <v>8</v>
      </c>
      <c r="V276" s="194">
        <v>1</v>
      </c>
      <c r="W276" s="194">
        <v>50</v>
      </c>
      <c r="X276" s="195" t="s">
        <v>1693</v>
      </c>
      <c r="Y276" s="195" t="s">
        <v>247</v>
      </c>
      <c r="Z276" s="195" t="s">
        <v>1316</v>
      </c>
      <c r="AA276" s="195" t="s">
        <v>1317</v>
      </c>
      <c r="AC276" s="10"/>
      <c r="AD276" s="10"/>
      <c r="AG276" s="10"/>
      <c r="AH276" s="10"/>
      <c r="AI276" s="10"/>
      <c r="AJ276" s="10"/>
      <c r="AK276" s="10"/>
      <c r="AL276" s="10"/>
      <c r="AM276" s="10"/>
      <c r="AN276" s="10"/>
      <c r="AO276" s="10"/>
      <c r="AP276" s="10"/>
      <c r="AQ276" s="10"/>
      <c r="AR276" s="10"/>
      <c r="AS276" s="10"/>
      <c r="AT276" s="10"/>
      <c r="AU276" s="10"/>
      <c r="AV276" s="10"/>
      <c r="AW276" s="10"/>
      <c r="AX276" s="10"/>
      <c r="AY276" s="10"/>
      <c r="AZ276" s="10"/>
      <c r="BA276" s="10"/>
      <c r="BB276" s="10"/>
    </row>
    <row r="277" spans="1:54" x14ac:dyDescent="0.2">
      <c r="A277" s="194">
        <v>20339</v>
      </c>
      <c r="B277" s="195" t="s">
        <v>1787</v>
      </c>
      <c r="C277" s="195" t="s">
        <v>1788</v>
      </c>
      <c r="D277" s="195" t="s">
        <v>1789</v>
      </c>
      <c r="E277" s="195" t="s">
        <v>1790</v>
      </c>
      <c r="F277" s="195" t="s">
        <v>1791</v>
      </c>
      <c r="G277" s="195" t="s">
        <v>265</v>
      </c>
      <c r="H277" s="195" t="s">
        <v>117</v>
      </c>
      <c r="I277" s="195" t="s">
        <v>1550</v>
      </c>
      <c r="J277" s="195" t="s">
        <v>289</v>
      </c>
      <c r="K277" s="195" t="s">
        <v>98</v>
      </c>
      <c r="L277" s="195" t="s">
        <v>118</v>
      </c>
      <c r="M277" s="195" t="s">
        <v>247</v>
      </c>
      <c r="N277" s="195" t="s">
        <v>353</v>
      </c>
      <c r="O277" s="195" t="s">
        <v>272</v>
      </c>
      <c r="P277" s="195" t="s">
        <v>1048</v>
      </c>
      <c r="Q277" s="194">
        <v>1</v>
      </c>
      <c r="R277" s="194">
        <v>6</v>
      </c>
      <c r="S277" s="194">
        <v>6</v>
      </c>
      <c r="T277" s="194">
        <v>2</v>
      </c>
      <c r="U277" s="194">
        <v>3</v>
      </c>
      <c r="V277" s="194">
        <v>1</v>
      </c>
      <c r="W277" s="194">
        <v>12</v>
      </c>
      <c r="X277" s="195" t="s">
        <v>1693</v>
      </c>
      <c r="Y277" s="195" t="s">
        <v>247</v>
      </c>
      <c r="Z277" s="195" t="s">
        <v>1098</v>
      </c>
      <c r="AA277" s="195" t="s">
        <v>1099</v>
      </c>
      <c r="AC277" s="10"/>
      <c r="AD277" s="10"/>
      <c r="AG277" s="10"/>
      <c r="AH277" s="10"/>
      <c r="AI277" s="10"/>
      <c r="AJ277" s="10"/>
      <c r="AK277" s="10"/>
      <c r="AL277" s="10"/>
      <c r="AM277" s="10"/>
      <c r="AN277" s="10"/>
      <c r="AO277" s="10"/>
      <c r="AP277" s="10"/>
      <c r="AQ277" s="10"/>
      <c r="AR277" s="10"/>
      <c r="AS277" s="10"/>
      <c r="AT277" s="10"/>
      <c r="AU277" s="10"/>
      <c r="AV277" s="10"/>
      <c r="AW277" s="10"/>
      <c r="AX277" s="10"/>
      <c r="AY277" s="10"/>
      <c r="AZ277" s="10"/>
      <c r="BA277" s="10"/>
      <c r="BB277" s="10"/>
    </row>
    <row r="278" spans="1:54" x14ac:dyDescent="0.2">
      <c r="A278" s="194">
        <v>20340</v>
      </c>
      <c r="B278" s="195" t="s">
        <v>1792</v>
      </c>
      <c r="C278" s="195" t="s">
        <v>1793</v>
      </c>
      <c r="D278" s="195" t="s">
        <v>1794</v>
      </c>
      <c r="E278" s="195" t="s">
        <v>1792</v>
      </c>
      <c r="F278" s="195" t="s">
        <v>1793</v>
      </c>
      <c r="G278" s="195" t="s">
        <v>265</v>
      </c>
      <c r="H278" s="195" t="s">
        <v>117</v>
      </c>
      <c r="I278" s="195" t="s">
        <v>1550</v>
      </c>
      <c r="J278" s="195" t="s">
        <v>289</v>
      </c>
      <c r="K278" s="195" t="s">
        <v>98</v>
      </c>
      <c r="L278" s="195" t="s">
        <v>118</v>
      </c>
      <c r="M278" s="195" t="s">
        <v>247</v>
      </c>
      <c r="N278" s="195" t="s">
        <v>353</v>
      </c>
      <c r="O278" s="195" t="s">
        <v>272</v>
      </c>
      <c r="P278" s="195" t="s">
        <v>1048</v>
      </c>
      <c r="Q278" s="194">
        <v>1</v>
      </c>
      <c r="R278" s="194">
        <v>6</v>
      </c>
      <c r="S278" s="194">
        <v>40</v>
      </c>
      <c r="T278" s="194">
        <v>5</v>
      </c>
      <c r="U278" s="194">
        <v>8</v>
      </c>
      <c r="V278" s="194">
        <v>1</v>
      </c>
      <c r="W278" s="194">
        <v>30</v>
      </c>
      <c r="X278" s="195" t="s">
        <v>1693</v>
      </c>
      <c r="Y278" s="195" t="s">
        <v>247</v>
      </c>
      <c r="Z278" s="195" t="s">
        <v>1316</v>
      </c>
      <c r="AA278" s="195" t="s">
        <v>1317</v>
      </c>
      <c r="AC278" s="10"/>
      <c r="AD278" s="10"/>
      <c r="AG278" s="10"/>
      <c r="AH278" s="10"/>
      <c r="AI278" s="10"/>
      <c r="AJ278" s="10"/>
      <c r="AK278" s="10"/>
      <c r="AL278" s="10"/>
      <c r="AM278" s="10"/>
      <c r="AN278" s="10"/>
      <c r="AO278" s="10"/>
      <c r="AP278" s="10"/>
      <c r="AQ278" s="10"/>
      <c r="AR278" s="10"/>
      <c r="AS278" s="10"/>
      <c r="AT278" s="10"/>
      <c r="AU278" s="10"/>
      <c r="AV278" s="10"/>
      <c r="AW278" s="10"/>
      <c r="AX278" s="10"/>
      <c r="AY278" s="10"/>
      <c r="AZ278" s="10"/>
      <c r="BA278" s="10"/>
      <c r="BB278" s="10"/>
    </row>
    <row r="279" spans="1:54" x14ac:dyDescent="0.2">
      <c r="A279" s="194">
        <v>20341</v>
      </c>
      <c r="B279" s="195" t="s">
        <v>1795</v>
      </c>
      <c r="C279" s="195" t="s">
        <v>1796</v>
      </c>
      <c r="D279" s="195" t="s">
        <v>1797</v>
      </c>
      <c r="E279" s="195" t="s">
        <v>1795</v>
      </c>
      <c r="F279" s="195" t="s">
        <v>1796</v>
      </c>
      <c r="G279" s="195" t="s">
        <v>265</v>
      </c>
      <c r="H279" s="195" t="s">
        <v>117</v>
      </c>
      <c r="I279" s="195" t="s">
        <v>1550</v>
      </c>
      <c r="J279" s="195" t="s">
        <v>289</v>
      </c>
      <c r="K279" s="195" t="s">
        <v>98</v>
      </c>
      <c r="L279" s="195" t="s">
        <v>118</v>
      </c>
      <c r="M279" s="195" t="s">
        <v>138</v>
      </c>
      <c r="N279" s="195" t="s">
        <v>353</v>
      </c>
      <c r="O279" s="195" t="s">
        <v>272</v>
      </c>
      <c r="P279" s="195" t="s">
        <v>1048</v>
      </c>
      <c r="Q279" s="194">
        <v>1</v>
      </c>
      <c r="R279" s="194">
        <v>6</v>
      </c>
      <c r="S279" s="194">
        <v>7</v>
      </c>
      <c r="T279" s="194">
        <v>1</v>
      </c>
      <c r="U279" s="194">
        <v>7</v>
      </c>
      <c r="V279" s="194">
        <v>1</v>
      </c>
      <c r="W279" s="194">
        <v>6</v>
      </c>
      <c r="X279" s="195" t="s">
        <v>1539</v>
      </c>
      <c r="Y279" s="195" t="s">
        <v>1540</v>
      </c>
      <c r="Z279" s="195" t="s">
        <v>1098</v>
      </c>
      <c r="AA279" s="195" t="s">
        <v>1099</v>
      </c>
      <c r="AC279" s="10"/>
      <c r="AD279" s="10"/>
      <c r="AG279" s="10"/>
      <c r="AH279" s="10"/>
      <c r="AI279" s="10"/>
      <c r="AJ279" s="10"/>
      <c r="AK279" s="10"/>
      <c r="AL279" s="10"/>
      <c r="AM279" s="10"/>
      <c r="AN279" s="10"/>
      <c r="AO279" s="10"/>
      <c r="AP279" s="10"/>
      <c r="AQ279" s="10"/>
      <c r="AR279" s="10"/>
      <c r="AS279" s="10"/>
      <c r="AT279" s="10"/>
      <c r="AU279" s="10"/>
      <c r="AV279" s="10"/>
      <c r="AW279" s="10"/>
      <c r="AX279" s="10"/>
      <c r="AY279" s="10"/>
      <c r="AZ279" s="10"/>
      <c r="BA279" s="10"/>
      <c r="BB279" s="10"/>
    </row>
    <row r="280" spans="1:54" x14ac:dyDescent="0.2">
      <c r="A280" s="194">
        <v>20342</v>
      </c>
      <c r="B280" s="195" t="s">
        <v>1798</v>
      </c>
      <c r="C280" s="195" t="s">
        <v>1799</v>
      </c>
      <c r="D280" s="195" t="s">
        <v>1800</v>
      </c>
      <c r="E280" s="195" t="s">
        <v>1801</v>
      </c>
      <c r="F280" s="195" t="s">
        <v>1802</v>
      </c>
      <c r="G280" s="195" t="s">
        <v>265</v>
      </c>
      <c r="H280" s="195" t="s">
        <v>117</v>
      </c>
      <c r="I280" s="195" t="s">
        <v>1550</v>
      </c>
      <c r="J280" s="195" t="s">
        <v>289</v>
      </c>
      <c r="K280" s="195" t="s">
        <v>98</v>
      </c>
      <c r="L280" s="195" t="s">
        <v>118</v>
      </c>
      <c r="M280" s="195" t="s">
        <v>247</v>
      </c>
      <c r="N280" s="195" t="s">
        <v>353</v>
      </c>
      <c r="O280" s="195" t="s">
        <v>272</v>
      </c>
      <c r="P280" s="195" t="s">
        <v>1048</v>
      </c>
      <c r="Q280" s="194">
        <v>1</v>
      </c>
      <c r="R280" s="194">
        <v>4</v>
      </c>
      <c r="S280" s="194">
        <v>40</v>
      </c>
      <c r="T280" s="194">
        <v>5</v>
      </c>
      <c r="U280" s="194">
        <v>8</v>
      </c>
      <c r="V280" s="194">
        <v>1</v>
      </c>
      <c r="W280" s="194">
        <v>20</v>
      </c>
      <c r="X280" s="195" t="s">
        <v>1693</v>
      </c>
      <c r="Y280" s="195" t="s">
        <v>247</v>
      </c>
      <c r="Z280" s="195" t="s">
        <v>1316</v>
      </c>
      <c r="AA280" s="195" t="s">
        <v>1317</v>
      </c>
      <c r="AC280" s="10"/>
      <c r="AD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  <c r="AQ280" s="10"/>
      <c r="AR280" s="10"/>
      <c r="AS280" s="10"/>
      <c r="AT280" s="10"/>
      <c r="AU280" s="10"/>
      <c r="AV280" s="10"/>
      <c r="AW280" s="10"/>
      <c r="AX280" s="10"/>
      <c r="AY280" s="10"/>
      <c r="AZ280" s="10"/>
      <c r="BA280" s="10"/>
      <c r="BB280" s="10"/>
    </row>
    <row r="281" spans="1:54" x14ac:dyDescent="0.2">
      <c r="A281" s="194">
        <v>20343</v>
      </c>
      <c r="B281" s="195" t="s">
        <v>1803</v>
      </c>
      <c r="C281" s="195" t="s">
        <v>1804</v>
      </c>
      <c r="D281" s="195" t="s">
        <v>1805</v>
      </c>
      <c r="E281" s="195" t="s">
        <v>1806</v>
      </c>
      <c r="F281" s="195" t="s">
        <v>1807</v>
      </c>
      <c r="G281" s="195" t="s">
        <v>265</v>
      </c>
      <c r="H281" s="195" t="s">
        <v>117</v>
      </c>
      <c r="I281" s="195" t="s">
        <v>1550</v>
      </c>
      <c r="J281" s="195" t="s">
        <v>289</v>
      </c>
      <c r="K281" s="195" t="s">
        <v>98</v>
      </c>
      <c r="L281" s="195" t="s">
        <v>118</v>
      </c>
      <c r="M281" s="195" t="s">
        <v>247</v>
      </c>
      <c r="N281" s="195" t="s">
        <v>353</v>
      </c>
      <c r="O281" s="195" t="s">
        <v>272</v>
      </c>
      <c r="P281" s="195" t="s">
        <v>1048</v>
      </c>
      <c r="Q281" s="194">
        <v>1</v>
      </c>
      <c r="R281" s="194">
        <v>12</v>
      </c>
      <c r="S281" s="194">
        <v>20</v>
      </c>
      <c r="T281" s="194">
        <v>1</v>
      </c>
      <c r="U281" s="194">
        <v>20</v>
      </c>
      <c r="V281" s="194">
        <v>1</v>
      </c>
      <c r="W281" s="194">
        <v>12</v>
      </c>
      <c r="X281" s="195" t="s">
        <v>1693</v>
      </c>
      <c r="Y281" s="195" t="s">
        <v>247</v>
      </c>
      <c r="Z281" s="195" t="s">
        <v>1316</v>
      </c>
      <c r="AA281" s="195" t="s">
        <v>1317</v>
      </c>
      <c r="AC281" s="10"/>
      <c r="AD281" s="10"/>
      <c r="AG281" s="10"/>
      <c r="AH281" s="10"/>
      <c r="AI281" s="10"/>
      <c r="AJ281" s="10"/>
      <c r="AK281" s="10"/>
      <c r="AL281" s="10"/>
      <c r="AM281" s="10"/>
      <c r="AN281" s="10"/>
      <c r="AO281" s="10"/>
      <c r="AP281" s="10"/>
      <c r="AQ281" s="10"/>
      <c r="AR281" s="10"/>
      <c r="AS281" s="10"/>
      <c r="AT281" s="10"/>
      <c r="AU281" s="10"/>
      <c r="AV281" s="10"/>
      <c r="AW281" s="10"/>
      <c r="AX281" s="10"/>
      <c r="AY281" s="10"/>
      <c r="AZ281" s="10"/>
      <c r="BA281" s="10"/>
      <c r="BB281" s="10"/>
    </row>
    <row r="282" spans="1:54" x14ac:dyDescent="0.2">
      <c r="A282" s="194">
        <v>20344</v>
      </c>
      <c r="B282" s="195" t="s">
        <v>1808</v>
      </c>
      <c r="C282" s="195" t="s">
        <v>1809</v>
      </c>
      <c r="D282" s="195" t="s">
        <v>1810</v>
      </c>
      <c r="E282" s="195" t="s">
        <v>1811</v>
      </c>
      <c r="F282" s="195" t="s">
        <v>1812</v>
      </c>
      <c r="G282" s="195" t="s">
        <v>265</v>
      </c>
      <c r="H282" s="195" t="s">
        <v>117</v>
      </c>
      <c r="I282" s="195" t="s">
        <v>1550</v>
      </c>
      <c r="J282" s="195" t="s">
        <v>289</v>
      </c>
      <c r="K282" s="195" t="s">
        <v>98</v>
      </c>
      <c r="L282" s="195" t="s">
        <v>118</v>
      </c>
      <c r="M282" s="195" t="s">
        <v>247</v>
      </c>
      <c r="N282" s="195" t="s">
        <v>353</v>
      </c>
      <c r="O282" s="195" t="s">
        <v>272</v>
      </c>
      <c r="P282" s="195" t="s">
        <v>1048</v>
      </c>
      <c r="Q282" s="194">
        <v>1</v>
      </c>
      <c r="R282" s="194">
        <v>7</v>
      </c>
      <c r="S282" s="194">
        <v>60</v>
      </c>
      <c r="T282" s="194">
        <v>1</v>
      </c>
      <c r="U282" s="194">
        <v>60</v>
      </c>
      <c r="V282" s="194">
        <v>1</v>
      </c>
      <c r="W282" s="194">
        <v>7</v>
      </c>
      <c r="X282" s="195" t="s">
        <v>1693</v>
      </c>
      <c r="Y282" s="195" t="s">
        <v>247</v>
      </c>
      <c r="Z282" s="195" t="s">
        <v>1316</v>
      </c>
      <c r="AA282" s="195" t="s">
        <v>1317</v>
      </c>
      <c r="AC282" s="10"/>
      <c r="AD282" s="10"/>
      <c r="AG282" s="10"/>
      <c r="AH282" s="10"/>
      <c r="AI282" s="10"/>
      <c r="AJ282" s="10"/>
      <c r="AK282" s="10"/>
      <c r="AL282" s="10"/>
      <c r="AM282" s="10"/>
      <c r="AN282" s="10"/>
      <c r="AO282" s="10"/>
      <c r="AP282" s="10"/>
      <c r="AQ282" s="10"/>
      <c r="AR282" s="10"/>
      <c r="AS282" s="10"/>
      <c r="AT282" s="10"/>
      <c r="AU282" s="10"/>
      <c r="AV282" s="10"/>
      <c r="AW282" s="10"/>
      <c r="AX282" s="10"/>
      <c r="AY282" s="10"/>
      <c r="AZ282" s="10"/>
      <c r="BA282" s="10"/>
      <c r="BB282" s="10"/>
    </row>
    <row r="283" spans="1:54" x14ac:dyDescent="0.2">
      <c r="A283" s="194">
        <v>20345</v>
      </c>
      <c r="B283" s="195" t="s">
        <v>1813</v>
      </c>
      <c r="C283" s="195" t="s">
        <v>1814</v>
      </c>
      <c r="D283" s="195" t="s">
        <v>1815</v>
      </c>
      <c r="E283" s="195" t="s">
        <v>1816</v>
      </c>
      <c r="F283" s="195" t="s">
        <v>1817</v>
      </c>
      <c r="G283" s="195" t="s">
        <v>265</v>
      </c>
      <c r="H283" s="195" t="s">
        <v>117</v>
      </c>
      <c r="I283" s="195" t="s">
        <v>1550</v>
      </c>
      <c r="J283" s="195" t="s">
        <v>289</v>
      </c>
      <c r="K283" s="195" t="s">
        <v>98</v>
      </c>
      <c r="L283" s="195" t="s">
        <v>118</v>
      </c>
      <c r="M283" s="195" t="s">
        <v>247</v>
      </c>
      <c r="N283" s="195" t="s">
        <v>353</v>
      </c>
      <c r="O283" s="195" t="s">
        <v>272</v>
      </c>
      <c r="P283" s="195" t="s">
        <v>1048</v>
      </c>
      <c r="Q283" s="194">
        <v>1</v>
      </c>
      <c r="R283" s="194">
        <v>12</v>
      </c>
      <c r="S283" s="194">
        <v>20</v>
      </c>
      <c r="T283" s="194">
        <v>1</v>
      </c>
      <c r="U283" s="194">
        <v>20</v>
      </c>
      <c r="V283" s="194">
        <v>1</v>
      </c>
      <c r="W283" s="194">
        <v>12</v>
      </c>
      <c r="X283" s="195" t="s">
        <v>1693</v>
      </c>
      <c r="Y283" s="195" t="s">
        <v>247</v>
      </c>
      <c r="Z283" s="195" t="s">
        <v>1316</v>
      </c>
      <c r="AA283" s="195" t="s">
        <v>1317</v>
      </c>
      <c r="AC283" s="10"/>
      <c r="AD283" s="10"/>
      <c r="AG283" s="10"/>
      <c r="AH283" s="10"/>
      <c r="AI283" s="10"/>
      <c r="AJ283" s="10"/>
      <c r="AK283" s="10"/>
      <c r="AL283" s="10"/>
      <c r="AM283" s="10"/>
      <c r="AN283" s="10"/>
      <c r="AO283" s="10"/>
      <c r="AP283" s="10"/>
      <c r="AQ283" s="10"/>
      <c r="AR283" s="10"/>
      <c r="AS283" s="10"/>
      <c r="AT283" s="10"/>
      <c r="AU283" s="10"/>
      <c r="AV283" s="10"/>
      <c r="AW283" s="10"/>
      <c r="AX283" s="10"/>
      <c r="AY283" s="10"/>
      <c r="AZ283" s="10"/>
      <c r="BA283" s="10"/>
      <c r="BB283" s="10"/>
    </row>
    <row r="284" spans="1:54" x14ac:dyDescent="0.2">
      <c r="A284" s="194">
        <v>20346</v>
      </c>
      <c r="B284" s="195" t="s">
        <v>1818</v>
      </c>
      <c r="C284" s="195" t="s">
        <v>1819</v>
      </c>
      <c r="D284" s="195" t="s">
        <v>1820</v>
      </c>
      <c r="E284" s="195" t="s">
        <v>1818</v>
      </c>
      <c r="F284" s="195" t="s">
        <v>1821</v>
      </c>
      <c r="G284" s="195" t="s">
        <v>265</v>
      </c>
      <c r="H284" s="195" t="s">
        <v>117</v>
      </c>
      <c r="I284" s="195" t="s">
        <v>1550</v>
      </c>
      <c r="J284" s="195" t="s">
        <v>289</v>
      </c>
      <c r="K284" s="195" t="s">
        <v>98</v>
      </c>
      <c r="L284" s="195" t="s">
        <v>118</v>
      </c>
      <c r="M284" s="195" t="s">
        <v>247</v>
      </c>
      <c r="N284" s="195" t="s">
        <v>353</v>
      </c>
      <c r="O284" s="195" t="s">
        <v>272</v>
      </c>
      <c r="P284" s="195" t="s">
        <v>1048</v>
      </c>
      <c r="Q284" s="194">
        <v>1</v>
      </c>
      <c r="R284" s="194">
        <v>6</v>
      </c>
      <c r="S284" s="194">
        <v>20</v>
      </c>
      <c r="T284" s="194">
        <v>5</v>
      </c>
      <c r="U284" s="194">
        <v>4</v>
      </c>
      <c r="V284" s="194">
        <v>1</v>
      </c>
      <c r="W284" s="194">
        <v>30</v>
      </c>
      <c r="X284" s="195" t="s">
        <v>1693</v>
      </c>
      <c r="Y284" s="195" t="s">
        <v>247</v>
      </c>
      <c r="Z284" s="195" t="s">
        <v>1316</v>
      </c>
      <c r="AA284" s="195" t="s">
        <v>1317</v>
      </c>
      <c r="AC284" s="10"/>
      <c r="AD284" s="10"/>
      <c r="AG284" s="10"/>
      <c r="AH284" s="10"/>
      <c r="AI284" s="10"/>
      <c r="AJ284" s="10"/>
      <c r="AK284" s="10"/>
      <c r="AL284" s="10"/>
      <c r="AM284" s="10"/>
      <c r="AN284" s="10"/>
      <c r="AO284" s="10"/>
      <c r="AP284" s="10"/>
      <c r="AQ284" s="10"/>
      <c r="AR284" s="10"/>
      <c r="AS284" s="10"/>
      <c r="AT284" s="10"/>
      <c r="AU284" s="10"/>
      <c r="AV284" s="10"/>
      <c r="AW284" s="10"/>
      <c r="AX284" s="10"/>
      <c r="AY284" s="10"/>
      <c r="AZ284" s="10"/>
      <c r="BA284" s="10"/>
      <c r="BB284" s="10"/>
    </row>
    <row r="285" spans="1:54" x14ac:dyDescent="0.2">
      <c r="A285" s="194">
        <v>20347</v>
      </c>
      <c r="B285" s="195" t="s">
        <v>1822</v>
      </c>
      <c r="C285" s="195" t="s">
        <v>1823</v>
      </c>
      <c r="D285" s="195" t="s">
        <v>1824</v>
      </c>
      <c r="E285" s="195" t="s">
        <v>1825</v>
      </c>
      <c r="F285" s="195" t="s">
        <v>1826</v>
      </c>
      <c r="G285" s="195" t="s">
        <v>265</v>
      </c>
      <c r="H285" s="195" t="s">
        <v>117</v>
      </c>
      <c r="I285" s="195" t="s">
        <v>1550</v>
      </c>
      <c r="J285" s="195" t="s">
        <v>289</v>
      </c>
      <c r="K285" s="195" t="s">
        <v>98</v>
      </c>
      <c r="L285" s="195" t="s">
        <v>118</v>
      </c>
      <c r="M285" s="195" t="s">
        <v>247</v>
      </c>
      <c r="N285" s="195" t="s">
        <v>353</v>
      </c>
      <c r="O285" s="195" t="s">
        <v>272</v>
      </c>
      <c r="P285" s="195" t="s">
        <v>1048</v>
      </c>
      <c r="Q285" s="194">
        <v>1</v>
      </c>
      <c r="R285" s="194">
        <v>5</v>
      </c>
      <c r="S285" s="194">
        <v>20</v>
      </c>
      <c r="T285" s="194">
        <v>5</v>
      </c>
      <c r="U285" s="194">
        <v>4</v>
      </c>
      <c r="V285" s="194">
        <v>1</v>
      </c>
      <c r="W285" s="194">
        <v>25</v>
      </c>
      <c r="X285" s="195" t="s">
        <v>1693</v>
      </c>
      <c r="Y285" s="195" t="s">
        <v>247</v>
      </c>
      <c r="Z285" s="195" t="s">
        <v>1316</v>
      </c>
      <c r="AA285" s="195" t="s">
        <v>1317</v>
      </c>
      <c r="AC285" s="10"/>
      <c r="AD285" s="10"/>
      <c r="AG285" s="10"/>
      <c r="AH285" s="10"/>
      <c r="AI285" s="10"/>
      <c r="AJ285" s="10"/>
      <c r="AK285" s="10"/>
      <c r="AL285" s="10"/>
      <c r="AM285" s="10"/>
      <c r="AN285" s="10"/>
      <c r="AO285" s="10"/>
      <c r="AP285" s="10"/>
      <c r="AQ285" s="10"/>
      <c r="AR285" s="10"/>
      <c r="AS285" s="10"/>
      <c r="AT285" s="10"/>
      <c r="AU285" s="10"/>
      <c r="AV285" s="10"/>
      <c r="AW285" s="10"/>
      <c r="AX285" s="10"/>
      <c r="AY285" s="10"/>
      <c r="AZ285" s="10"/>
      <c r="BA285" s="10"/>
      <c r="BB285" s="10"/>
    </row>
    <row r="286" spans="1:54" x14ac:dyDescent="0.2">
      <c r="A286" s="194">
        <v>20348</v>
      </c>
      <c r="B286" s="195" t="s">
        <v>1827</v>
      </c>
      <c r="C286" s="195" t="s">
        <v>1828</v>
      </c>
      <c r="D286" s="195" t="s">
        <v>1829</v>
      </c>
      <c r="E286" s="195" t="s">
        <v>1830</v>
      </c>
      <c r="F286" s="195" t="s">
        <v>1831</v>
      </c>
      <c r="G286" s="195" t="s">
        <v>265</v>
      </c>
      <c r="H286" s="195"/>
      <c r="I286" s="195" t="s">
        <v>1185</v>
      </c>
      <c r="J286" s="195" t="s">
        <v>1186</v>
      </c>
      <c r="K286" s="195" t="s">
        <v>98</v>
      </c>
      <c r="L286" s="195" t="s">
        <v>118</v>
      </c>
      <c r="M286" s="195" t="s">
        <v>247</v>
      </c>
      <c r="N286" s="195" t="s">
        <v>353</v>
      </c>
      <c r="O286" s="195" t="s">
        <v>272</v>
      </c>
      <c r="P286" s="195" t="s">
        <v>1048</v>
      </c>
      <c r="Q286" s="194">
        <v>9</v>
      </c>
      <c r="R286" s="194">
        <v>3</v>
      </c>
      <c r="S286" s="194">
        <v>450</v>
      </c>
      <c r="T286" s="194">
        <v>1</v>
      </c>
      <c r="U286" s="194">
        <v>50</v>
      </c>
      <c r="V286" s="194">
        <v>1</v>
      </c>
      <c r="W286" s="194">
        <v>3</v>
      </c>
      <c r="X286" s="195" t="s">
        <v>1693</v>
      </c>
      <c r="Y286" s="195" t="s">
        <v>247</v>
      </c>
      <c r="Z286" s="195" t="s">
        <v>1316</v>
      </c>
      <c r="AA286" s="195" t="s">
        <v>1317</v>
      </c>
      <c r="AC286" s="10"/>
      <c r="AD286" s="10"/>
      <c r="AG286" s="10"/>
      <c r="AH286" s="10"/>
      <c r="AI286" s="10"/>
      <c r="AJ286" s="10"/>
      <c r="AK286" s="10"/>
      <c r="AL286" s="10"/>
      <c r="AM286" s="10"/>
      <c r="AN286" s="10"/>
      <c r="AO286" s="10"/>
      <c r="AP286" s="10"/>
      <c r="AQ286" s="10"/>
      <c r="AR286" s="10"/>
      <c r="AS286" s="10"/>
      <c r="AT286" s="10"/>
      <c r="AU286" s="10"/>
      <c r="AV286" s="10"/>
      <c r="AW286" s="10"/>
      <c r="AX286" s="10"/>
      <c r="AY286" s="10"/>
      <c r="AZ286" s="10"/>
      <c r="BA286" s="10"/>
      <c r="BB286" s="10"/>
    </row>
    <row r="287" spans="1:54" x14ac:dyDescent="0.2">
      <c r="A287" s="194">
        <v>20349</v>
      </c>
      <c r="B287" s="195" t="s">
        <v>1832</v>
      </c>
      <c r="C287" s="195" t="s">
        <v>1833</v>
      </c>
      <c r="D287" s="195" t="s">
        <v>1829</v>
      </c>
      <c r="E287" s="195" t="s">
        <v>1830</v>
      </c>
      <c r="F287" s="195" t="s">
        <v>1831</v>
      </c>
      <c r="G287" s="195" t="s">
        <v>265</v>
      </c>
      <c r="H287" s="195"/>
      <c r="I287" s="195" t="s">
        <v>1185</v>
      </c>
      <c r="J287" s="195" t="s">
        <v>1186</v>
      </c>
      <c r="K287" s="195" t="s">
        <v>98</v>
      </c>
      <c r="L287" s="195" t="s">
        <v>118</v>
      </c>
      <c r="M287" s="195" t="s">
        <v>247</v>
      </c>
      <c r="N287" s="195" t="s">
        <v>353</v>
      </c>
      <c r="O287" s="195" t="s">
        <v>272</v>
      </c>
      <c r="P287" s="195" t="s">
        <v>1048</v>
      </c>
      <c r="Q287" s="194">
        <v>9</v>
      </c>
      <c r="R287" s="194">
        <v>3</v>
      </c>
      <c r="S287" s="194">
        <v>450</v>
      </c>
      <c r="T287" s="194">
        <v>1</v>
      </c>
      <c r="U287" s="194">
        <v>50</v>
      </c>
      <c r="V287" s="194">
        <v>1</v>
      </c>
      <c r="W287" s="194">
        <v>3</v>
      </c>
      <c r="X287" s="195" t="s">
        <v>1693</v>
      </c>
      <c r="Y287" s="195" t="s">
        <v>247</v>
      </c>
      <c r="Z287" s="195" t="s">
        <v>1316</v>
      </c>
      <c r="AA287" s="195" t="s">
        <v>1317</v>
      </c>
      <c r="AC287" s="10"/>
      <c r="AD287" s="10"/>
      <c r="AG287" s="10"/>
      <c r="AH287" s="10"/>
      <c r="AI287" s="10"/>
      <c r="AJ287" s="10"/>
      <c r="AK287" s="10"/>
      <c r="AL287" s="10"/>
      <c r="AM287" s="10"/>
      <c r="AN287" s="10"/>
      <c r="AO287" s="10"/>
      <c r="AP287" s="10"/>
      <c r="AQ287" s="10"/>
      <c r="AR287" s="10"/>
      <c r="AS287" s="10"/>
      <c r="AT287" s="10"/>
      <c r="AU287" s="10"/>
      <c r="AV287" s="10"/>
      <c r="AW287" s="10"/>
      <c r="AX287" s="10"/>
      <c r="AY287" s="10"/>
      <c r="AZ287" s="10"/>
      <c r="BA287" s="10"/>
      <c r="BB287" s="10"/>
    </row>
    <row r="288" spans="1:54" x14ac:dyDescent="0.2">
      <c r="A288" s="194">
        <v>20350</v>
      </c>
      <c r="B288" s="195" t="s">
        <v>1834</v>
      </c>
      <c r="C288" s="195" t="s">
        <v>1835</v>
      </c>
      <c r="D288" s="195" t="s">
        <v>1829</v>
      </c>
      <c r="E288" s="195" t="s">
        <v>1830</v>
      </c>
      <c r="F288" s="195" t="s">
        <v>1831</v>
      </c>
      <c r="G288" s="195" t="s">
        <v>265</v>
      </c>
      <c r="H288" s="195"/>
      <c r="I288" s="195" t="s">
        <v>1185</v>
      </c>
      <c r="J288" s="195" t="s">
        <v>1186</v>
      </c>
      <c r="K288" s="195" t="s">
        <v>98</v>
      </c>
      <c r="L288" s="195" t="s">
        <v>118</v>
      </c>
      <c r="M288" s="195" t="s">
        <v>247</v>
      </c>
      <c r="N288" s="195" t="s">
        <v>353</v>
      </c>
      <c r="O288" s="195" t="s">
        <v>272</v>
      </c>
      <c r="P288" s="195" t="s">
        <v>1048</v>
      </c>
      <c r="Q288" s="194">
        <v>9</v>
      </c>
      <c r="R288" s="194">
        <v>3</v>
      </c>
      <c r="S288" s="194">
        <v>450</v>
      </c>
      <c r="T288" s="194">
        <v>1</v>
      </c>
      <c r="U288" s="194">
        <v>50</v>
      </c>
      <c r="V288" s="194">
        <v>1</v>
      </c>
      <c r="W288" s="194">
        <v>3</v>
      </c>
      <c r="X288" s="195" t="s">
        <v>1693</v>
      </c>
      <c r="Y288" s="195" t="s">
        <v>247</v>
      </c>
      <c r="Z288" s="195" t="s">
        <v>1316</v>
      </c>
      <c r="AA288" s="195" t="s">
        <v>1317</v>
      </c>
      <c r="AC288" s="10"/>
      <c r="AD288" s="10"/>
      <c r="AG288" s="10"/>
      <c r="AH288" s="10"/>
      <c r="AI288" s="10"/>
      <c r="AJ288" s="10"/>
      <c r="AK288" s="10"/>
      <c r="AL288" s="10"/>
      <c r="AM288" s="10"/>
      <c r="AN288" s="10"/>
      <c r="AO288" s="10"/>
      <c r="AP288" s="10"/>
      <c r="AQ288" s="10"/>
      <c r="AR288" s="10"/>
      <c r="AS288" s="10"/>
      <c r="AT288" s="10"/>
      <c r="AU288" s="10"/>
      <c r="AV288" s="10"/>
      <c r="AW288" s="10"/>
      <c r="AX288" s="10"/>
      <c r="AY288" s="10"/>
      <c r="AZ288" s="10"/>
      <c r="BA288" s="10"/>
      <c r="BB288" s="10"/>
    </row>
    <row r="289" spans="1:54" x14ac:dyDescent="0.2">
      <c r="A289" s="194">
        <v>20351</v>
      </c>
      <c r="B289" s="195" t="s">
        <v>1836</v>
      </c>
      <c r="C289" s="195" t="s">
        <v>1837</v>
      </c>
      <c r="D289" s="195" t="s">
        <v>1829</v>
      </c>
      <c r="E289" s="195" t="s">
        <v>1830</v>
      </c>
      <c r="F289" s="195" t="s">
        <v>1831</v>
      </c>
      <c r="G289" s="195" t="s">
        <v>265</v>
      </c>
      <c r="H289" s="195"/>
      <c r="I289" s="195" t="s">
        <v>1185</v>
      </c>
      <c r="J289" s="195" t="s">
        <v>1186</v>
      </c>
      <c r="K289" s="195" t="s">
        <v>98</v>
      </c>
      <c r="L289" s="195" t="s">
        <v>118</v>
      </c>
      <c r="M289" s="195" t="s">
        <v>247</v>
      </c>
      <c r="N289" s="195" t="s">
        <v>353</v>
      </c>
      <c r="O289" s="195" t="s">
        <v>272</v>
      </c>
      <c r="P289" s="195" t="s">
        <v>1048</v>
      </c>
      <c r="Q289" s="194">
        <v>9</v>
      </c>
      <c r="R289" s="194">
        <v>3</v>
      </c>
      <c r="S289" s="194">
        <v>450</v>
      </c>
      <c r="T289" s="194">
        <v>1</v>
      </c>
      <c r="U289" s="194">
        <v>50</v>
      </c>
      <c r="V289" s="194">
        <v>1</v>
      </c>
      <c r="W289" s="194">
        <v>3</v>
      </c>
      <c r="X289" s="195" t="s">
        <v>1693</v>
      </c>
      <c r="Y289" s="195" t="s">
        <v>247</v>
      </c>
      <c r="Z289" s="195" t="s">
        <v>1316</v>
      </c>
      <c r="AA289" s="195" t="s">
        <v>1317</v>
      </c>
      <c r="AC289" s="10"/>
      <c r="AD289" s="10"/>
      <c r="AG289" s="10"/>
      <c r="AH289" s="10"/>
      <c r="AI289" s="10"/>
      <c r="AJ289" s="10"/>
      <c r="AK289" s="10"/>
      <c r="AL289" s="10"/>
      <c r="AM289" s="10"/>
      <c r="AN289" s="10"/>
      <c r="AO289" s="10"/>
      <c r="AP289" s="10"/>
      <c r="AQ289" s="10"/>
      <c r="AR289" s="10"/>
      <c r="AS289" s="10"/>
      <c r="AT289" s="10"/>
      <c r="AU289" s="10"/>
      <c r="AV289" s="10"/>
      <c r="AW289" s="10"/>
      <c r="AX289" s="10"/>
      <c r="AY289" s="10"/>
      <c r="AZ289" s="10"/>
      <c r="BA289" s="10"/>
      <c r="BB289" s="10"/>
    </row>
    <row r="290" spans="1:54" x14ac:dyDescent="0.2">
      <c r="A290" s="194">
        <v>20352</v>
      </c>
      <c r="B290" s="195" t="s">
        <v>1838</v>
      </c>
      <c r="C290" s="195" t="s">
        <v>1839</v>
      </c>
      <c r="D290" s="195" t="s">
        <v>1829</v>
      </c>
      <c r="E290" s="195" t="s">
        <v>1830</v>
      </c>
      <c r="F290" s="195" t="s">
        <v>1831</v>
      </c>
      <c r="G290" s="195" t="s">
        <v>265</v>
      </c>
      <c r="H290" s="195"/>
      <c r="I290" s="195" t="s">
        <v>1185</v>
      </c>
      <c r="J290" s="195" t="s">
        <v>1186</v>
      </c>
      <c r="K290" s="195" t="s">
        <v>98</v>
      </c>
      <c r="L290" s="195" t="s">
        <v>118</v>
      </c>
      <c r="M290" s="195" t="s">
        <v>247</v>
      </c>
      <c r="N290" s="195" t="s">
        <v>353</v>
      </c>
      <c r="O290" s="195" t="s">
        <v>272</v>
      </c>
      <c r="P290" s="195" t="s">
        <v>1048</v>
      </c>
      <c r="Q290" s="194">
        <v>9</v>
      </c>
      <c r="R290" s="194">
        <v>3</v>
      </c>
      <c r="S290" s="194">
        <v>450</v>
      </c>
      <c r="T290" s="194">
        <v>1</v>
      </c>
      <c r="U290" s="194">
        <v>50</v>
      </c>
      <c r="V290" s="194">
        <v>1</v>
      </c>
      <c r="W290" s="194">
        <v>3</v>
      </c>
      <c r="X290" s="195" t="s">
        <v>1693</v>
      </c>
      <c r="Y290" s="195" t="s">
        <v>247</v>
      </c>
      <c r="Z290" s="195" t="s">
        <v>1316</v>
      </c>
      <c r="AA290" s="195" t="s">
        <v>1317</v>
      </c>
      <c r="AC290" s="10"/>
      <c r="AD290" s="10"/>
      <c r="AG290" s="10"/>
      <c r="AH290" s="10"/>
      <c r="AI290" s="10"/>
      <c r="AJ290" s="10"/>
      <c r="AK290" s="10"/>
      <c r="AL290" s="10"/>
      <c r="AM290" s="10"/>
      <c r="AN290" s="10"/>
      <c r="AO290" s="10"/>
      <c r="AP290" s="10"/>
      <c r="AQ290" s="10"/>
      <c r="AR290" s="10"/>
      <c r="AS290" s="10"/>
      <c r="AT290" s="10"/>
      <c r="AU290" s="10"/>
      <c r="AV290" s="10"/>
      <c r="AW290" s="10"/>
      <c r="AX290" s="10"/>
      <c r="AY290" s="10"/>
      <c r="AZ290" s="10"/>
      <c r="BA290" s="10"/>
      <c r="BB290" s="10"/>
    </row>
    <row r="291" spans="1:54" x14ac:dyDescent="0.2">
      <c r="A291" s="194">
        <v>20353</v>
      </c>
      <c r="B291" s="195" t="s">
        <v>1840</v>
      </c>
      <c r="C291" s="195" t="s">
        <v>1841</v>
      </c>
      <c r="D291" s="195" t="s">
        <v>1829</v>
      </c>
      <c r="E291" s="195" t="s">
        <v>1830</v>
      </c>
      <c r="F291" s="195" t="s">
        <v>1831</v>
      </c>
      <c r="G291" s="195" t="s">
        <v>265</v>
      </c>
      <c r="H291" s="195"/>
      <c r="I291" s="195" t="s">
        <v>1185</v>
      </c>
      <c r="J291" s="195" t="s">
        <v>1186</v>
      </c>
      <c r="K291" s="195" t="s">
        <v>98</v>
      </c>
      <c r="L291" s="195" t="s">
        <v>118</v>
      </c>
      <c r="M291" s="195" t="s">
        <v>247</v>
      </c>
      <c r="N291" s="195" t="s">
        <v>353</v>
      </c>
      <c r="O291" s="195" t="s">
        <v>272</v>
      </c>
      <c r="P291" s="195" t="s">
        <v>1048</v>
      </c>
      <c r="Q291" s="194">
        <v>9</v>
      </c>
      <c r="R291" s="194">
        <v>3</v>
      </c>
      <c r="S291" s="194">
        <v>450</v>
      </c>
      <c r="T291" s="194">
        <v>1</v>
      </c>
      <c r="U291" s="194">
        <v>50</v>
      </c>
      <c r="V291" s="194">
        <v>1</v>
      </c>
      <c r="W291" s="194">
        <v>3</v>
      </c>
      <c r="X291" s="195" t="s">
        <v>1693</v>
      </c>
      <c r="Y291" s="195" t="s">
        <v>247</v>
      </c>
      <c r="Z291" s="195" t="s">
        <v>1316</v>
      </c>
      <c r="AA291" s="195" t="s">
        <v>1317</v>
      </c>
      <c r="AC291" s="10"/>
      <c r="AD291" s="10"/>
      <c r="AG291" s="10"/>
      <c r="AH291" s="10"/>
      <c r="AI291" s="10"/>
      <c r="AJ291" s="10"/>
      <c r="AK291" s="10"/>
      <c r="AL291" s="10"/>
      <c r="AM291" s="10"/>
      <c r="AN291" s="10"/>
      <c r="AO291" s="10"/>
      <c r="AP291" s="10"/>
      <c r="AQ291" s="10"/>
      <c r="AR291" s="10"/>
      <c r="AS291" s="10"/>
      <c r="AT291" s="10"/>
      <c r="AU291" s="10"/>
      <c r="AV291" s="10"/>
      <c r="AW291" s="10"/>
      <c r="AX291" s="10"/>
      <c r="AY291" s="10"/>
      <c r="AZ291" s="10"/>
      <c r="BA291" s="10"/>
      <c r="BB291" s="10"/>
    </row>
    <row r="292" spans="1:54" x14ac:dyDescent="0.2">
      <c r="A292" s="194">
        <v>20354</v>
      </c>
      <c r="B292" s="195" t="s">
        <v>1842</v>
      </c>
      <c r="C292" s="195" t="s">
        <v>1843</v>
      </c>
      <c r="D292" s="195" t="s">
        <v>1829</v>
      </c>
      <c r="E292" s="195" t="s">
        <v>1830</v>
      </c>
      <c r="F292" s="195" t="s">
        <v>1831</v>
      </c>
      <c r="G292" s="195" t="s">
        <v>265</v>
      </c>
      <c r="H292" s="195"/>
      <c r="I292" s="195" t="s">
        <v>1185</v>
      </c>
      <c r="J292" s="195" t="s">
        <v>1186</v>
      </c>
      <c r="K292" s="195" t="s">
        <v>98</v>
      </c>
      <c r="L292" s="195" t="s">
        <v>118</v>
      </c>
      <c r="M292" s="195" t="s">
        <v>247</v>
      </c>
      <c r="N292" s="195" t="s">
        <v>353</v>
      </c>
      <c r="O292" s="195" t="s">
        <v>272</v>
      </c>
      <c r="P292" s="195" t="s">
        <v>1048</v>
      </c>
      <c r="Q292" s="194">
        <v>9</v>
      </c>
      <c r="R292" s="194">
        <v>3</v>
      </c>
      <c r="S292" s="194">
        <v>450</v>
      </c>
      <c r="T292" s="194">
        <v>1</v>
      </c>
      <c r="U292" s="194">
        <v>50</v>
      </c>
      <c r="V292" s="194">
        <v>1</v>
      </c>
      <c r="W292" s="194">
        <v>3</v>
      </c>
      <c r="X292" s="195" t="s">
        <v>1693</v>
      </c>
      <c r="Y292" s="195" t="s">
        <v>247</v>
      </c>
      <c r="Z292" s="195" t="s">
        <v>1316</v>
      </c>
      <c r="AA292" s="195" t="s">
        <v>1317</v>
      </c>
      <c r="AC292" s="10"/>
      <c r="AD292" s="10"/>
      <c r="AG292" s="10"/>
      <c r="AH292" s="10"/>
      <c r="AI292" s="10"/>
      <c r="AJ292" s="10"/>
      <c r="AK292" s="10"/>
      <c r="AL292" s="10"/>
      <c r="AM292" s="10"/>
      <c r="AN292" s="10"/>
      <c r="AO292" s="10"/>
      <c r="AP292" s="10"/>
      <c r="AQ292" s="10"/>
      <c r="AR292" s="10"/>
      <c r="AS292" s="10"/>
      <c r="AT292" s="10"/>
      <c r="AU292" s="10"/>
      <c r="AV292" s="10"/>
      <c r="AW292" s="10"/>
      <c r="AX292" s="10"/>
      <c r="AY292" s="10"/>
      <c r="AZ292" s="10"/>
      <c r="BA292" s="10"/>
      <c r="BB292" s="10"/>
    </row>
    <row r="293" spans="1:54" x14ac:dyDescent="0.2">
      <c r="A293" s="194">
        <v>20355</v>
      </c>
      <c r="B293" s="195" t="s">
        <v>1844</v>
      </c>
      <c r="C293" s="195" t="s">
        <v>1845</v>
      </c>
      <c r="D293" s="195" t="s">
        <v>1829</v>
      </c>
      <c r="E293" s="195" t="s">
        <v>1830</v>
      </c>
      <c r="F293" s="195" t="s">
        <v>1831</v>
      </c>
      <c r="G293" s="195" t="s">
        <v>265</v>
      </c>
      <c r="H293" s="195"/>
      <c r="I293" s="195" t="s">
        <v>1185</v>
      </c>
      <c r="J293" s="195" t="s">
        <v>1186</v>
      </c>
      <c r="K293" s="195" t="s">
        <v>98</v>
      </c>
      <c r="L293" s="195" t="s">
        <v>118</v>
      </c>
      <c r="M293" s="195" t="s">
        <v>247</v>
      </c>
      <c r="N293" s="195" t="s">
        <v>353</v>
      </c>
      <c r="O293" s="195" t="s">
        <v>272</v>
      </c>
      <c r="P293" s="195" t="s">
        <v>1048</v>
      </c>
      <c r="Q293" s="194">
        <v>9</v>
      </c>
      <c r="R293" s="194">
        <v>3</v>
      </c>
      <c r="S293" s="194">
        <v>450</v>
      </c>
      <c r="T293" s="194">
        <v>1</v>
      </c>
      <c r="U293" s="194">
        <v>50</v>
      </c>
      <c r="V293" s="194">
        <v>1</v>
      </c>
      <c r="W293" s="194">
        <v>3</v>
      </c>
      <c r="X293" s="195" t="s">
        <v>1693</v>
      </c>
      <c r="Y293" s="195" t="s">
        <v>247</v>
      </c>
      <c r="Z293" s="195" t="s">
        <v>1316</v>
      </c>
      <c r="AA293" s="195" t="s">
        <v>1317</v>
      </c>
      <c r="AC293" s="10"/>
      <c r="AD293" s="10"/>
      <c r="AG293" s="10"/>
      <c r="AH293" s="10"/>
      <c r="AI293" s="10"/>
      <c r="AJ293" s="10"/>
      <c r="AK293" s="10"/>
      <c r="AL293" s="10"/>
      <c r="AM293" s="10"/>
      <c r="AN293" s="10"/>
      <c r="AO293" s="10"/>
      <c r="AP293" s="10"/>
      <c r="AQ293" s="10"/>
      <c r="AR293" s="10"/>
      <c r="AS293" s="10"/>
      <c r="AT293" s="10"/>
      <c r="AU293" s="10"/>
      <c r="AV293" s="10"/>
      <c r="AW293" s="10"/>
      <c r="AX293" s="10"/>
      <c r="AY293" s="10"/>
      <c r="AZ293" s="10"/>
      <c r="BA293" s="10"/>
      <c r="BB293" s="10"/>
    </row>
    <row r="294" spans="1:54" x14ac:dyDescent="0.2">
      <c r="A294" s="194">
        <v>20356</v>
      </c>
      <c r="B294" s="195" t="s">
        <v>1846</v>
      </c>
      <c r="C294" s="195" t="s">
        <v>1847</v>
      </c>
      <c r="D294" s="195" t="s">
        <v>1829</v>
      </c>
      <c r="E294" s="195" t="s">
        <v>1830</v>
      </c>
      <c r="F294" s="195" t="s">
        <v>1831</v>
      </c>
      <c r="G294" s="195" t="s">
        <v>265</v>
      </c>
      <c r="H294" s="195"/>
      <c r="I294" s="195" t="s">
        <v>1185</v>
      </c>
      <c r="J294" s="195" t="s">
        <v>1186</v>
      </c>
      <c r="K294" s="195" t="s">
        <v>98</v>
      </c>
      <c r="L294" s="195" t="s">
        <v>118</v>
      </c>
      <c r="M294" s="195" t="s">
        <v>247</v>
      </c>
      <c r="N294" s="195" t="s">
        <v>353</v>
      </c>
      <c r="O294" s="195" t="s">
        <v>272</v>
      </c>
      <c r="P294" s="195" t="s">
        <v>1048</v>
      </c>
      <c r="Q294" s="194">
        <v>9</v>
      </c>
      <c r="R294" s="194">
        <v>3</v>
      </c>
      <c r="S294" s="194">
        <v>450</v>
      </c>
      <c r="T294" s="194">
        <v>1</v>
      </c>
      <c r="U294" s="194">
        <v>50</v>
      </c>
      <c r="V294" s="194">
        <v>1</v>
      </c>
      <c r="W294" s="194">
        <v>3</v>
      </c>
      <c r="X294" s="195" t="s">
        <v>1693</v>
      </c>
      <c r="Y294" s="195" t="s">
        <v>247</v>
      </c>
      <c r="Z294" s="195" t="s">
        <v>1316</v>
      </c>
      <c r="AA294" s="195" t="s">
        <v>1317</v>
      </c>
      <c r="AC294" s="10"/>
      <c r="AD294" s="10"/>
      <c r="AG294" s="10"/>
      <c r="AH294" s="10"/>
      <c r="AI294" s="10"/>
      <c r="AJ294" s="10"/>
      <c r="AK294" s="10"/>
      <c r="AL294" s="10"/>
      <c r="AM294" s="10"/>
      <c r="AN294" s="10"/>
      <c r="AO294" s="10"/>
      <c r="AP294" s="10"/>
      <c r="AQ294" s="10"/>
      <c r="AR294" s="10"/>
      <c r="AS294" s="10"/>
      <c r="AT294" s="10"/>
      <c r="AU294" s="10"/>
      <c r="AV294" s="10"/>
      <c r="AW294" s="10"/>
      <c r="AX294" s="10"/>
      <c r="AY294" s="10"/>
      <c r="AZ294" s="10"/>
      <c r="BA294" s="10"/>
      <c r="BB294" s="10"/>
    </row>
    <row r="295" spans="1:54" x14ac:dyDescent="0.2">
      <c r="A295" s="194">
        <v>20357</v>
      </c>
      <c r="B295" s="195" t="s">
        <v>1848</v>
      </c>
      <c r="C295" s="195" t="s">
        <v>1849</v>
      </c>
      <c r="D295" s="195" t="s">
        <v>1850</v>
      </c>
      <c r="E295" s="195" t="s">
        <v>1851</v>
      </c>
      <c r="F295" s="195" t="s">
        <v>1852</v>
      </c>
      <c r="G295" s="195" t="s">
        <v>265</v>
      </c>
      <c r="H295" s="195" t="s">
        <v>117</v>
      </c>
      <c r="I295" s="195" t="s">
        <v>1550</v>
      </c>
      <c r="J295" s="195" t="s">
        <v>289</v>
      </c>
      <c r="K295" s="195" t="s">
        <v>98</v>
      </c>
      <c r="L295" s="195" t="s">
        <v>118</v>
      </c>
      <c r="M295" s="195" t="s">
        <v>247</v>
      </c>
      <c r="N295" s="195" t="s">
        <v>353</v>
      </c>
      <c r="O295" s="195" t="s">
        <v>272</v>
      </c>
      <c r="P295" s="195" t="s">
        <v>1048</v>
      </c>
      <c r="Q295" s="194">
        <v>1</v>
      </c>
      <c r="R295" s="194">
        <v>6</v>
      </c>
      <c r="S295" s="194">
        <v>6</v>
      </c>
      <c r="T295" s="194">
        <v>2</v>
      </c>
      <c r="U295" s="194">
        <v>3</v>
      </c>
      <c r="V295" s="194">
        <v>1</v>
      </c>
      <c r="W295" s="194">
        <v>12</v>
      </c>
      <c r="X295" s="195" t="s">
        <v>1693</v>
      </c>
      <c r="Y295" s="195" t="s">
        <v>247</v>
      </c>
      <c r="Z295" s="195" t="s">
        <v>1098</v>
      </c>
      <c r="AA295" s="195" t="s">
        <v>1099</v>
      </c>
      <c r="AC295" s="10"/>
      <c r="AD295" s="10"/>
      <c r="AG295" s="10"/>
      <c r="AH295" s="10"/>
      <c r="AI295" s="10"/>
      <c r="AJ295" s="10"/>
      <c r="AK295" s="10"/>
      <c r="AL295" s="10"/>
      <c r="AM295" s="10"/>
      <c r="AN295" s="10"/>
      <c r="AO295" s="10"/>
      <c r="AP295" s="10"/>
      <c r="AQ295" s="10"/>
      <c r="AR295" s="10"/>
      <c r="AS295" s="10"/>
      <c r="AT295" s="10"/>
      <c r="AU295" s="10"/>
      <c r="AV295" s="10"/>
      <c r="AW295" s="10"/>
      <c r="AX295" s="10"/>
      <c r="AY295" s="10"/>
      <c r="AZ295" s="10"/>
      <c r="BA295" s="10"/>
      <c r="BB295" s="10"/>
    </row>
    <row r="296" spans="1:54" x14ac:dyDescent="0.2">
      <c r="A296" s="194">
        <v>20358</v>
      </c>
      <c r="B296" s="195" t="s">
        <v>1853</v>
      </c>
      <c r="C296" s="195" t="s">
        <v>1854</v>
      </c>
      <c r="D296" s="195" t="s">
        <v>1855</v>
      </c>
      <c r="E296" s="195" t="s">
        <v>1853</v>
      </c>
      <c r="F296" s="195" t="s">
        <v>1854</v>
      </c>
      <c r="G296" s="195" t="s">
        <v>265</v>
      </c>
      <c r="H296" s="195" t="s">
        <v>117</v>
      </c>
      <c r="I296" s="195" t="s">
        <v>1550</v>
      </c>
      <c r="J296" s="195" t="s">
        <v>289</v>
      </c>
      <c r="K296" s="195" t="s">
        <v>98</v>
      </c>
      <c r="L296" s="195" t="s">
        <v>118</v>
      </c>
      <c r="M296" s="195" t="s">
        <v>247</v>
      </c>
      <c r="N296" s="195" t="s">
        <v>353</v>
      </c>
      <c r="O296" s="195" t="s">
        <v>272</v>
      </c>
      <c r="P296" s="195" t="s">
        <v>1048</v>
      </c>
      <c r="Q296" s="194">
        <v>1</v>
      </c>
      <c r="R296" s="194">
        <v>6</v>
      </c>
      <c r="S296" s="194">
        <v>6</v>
      </c>
      <c r="T296" s="194">
        <v>2</v>
      </c>
      <c r="U296" s="194">
        <v>3</v>
      </c>
      <c r="V296" s="194">
        <v>1</v>
      </c>
      <c r="W296" s="194">
        <v>12</v>
      </c>
      <c r="X296" s="195" t="s">
        <v>1693</v>
      </c>
      <c r="Y296" s="195" t="s">
        <v>247</v>
      </c>
      <c r="Z296" s="195" t="s">
        <v>1098</v>
      </c>
      <c r="AA296" s="195" t="s">
        <v>1099</v>
      </c>
      <c r="AC296" s="10"/>
      <c r="AD296" s="10"/>
      <c r="AG296" s="10"/>
      <c r="AH296" s="10"/>
      <c r="AI296" s="10"/>
      <c r="AJ296" s="10"/>
      <c r="AK296" s="10"/>
      <c r="AL296" s="10"/>
      <c r="AM296" s="10"/>
      <c r="AN296" s="10"/>
      <c r="AO296" s="10"/>
      <c r="AP296" s="10"/>
      <c r="AQ296" s="10"/>
      <c r="AR296" s="10"/>
      <c r="AS296" s="10"/>
      <c r="AT296" s="10"/>
      <c r="AU296" s="10"/>
      <c r="AV296" s="10"/>
      <c r="AW296" s="10"/>
      <c r="AX296" s="10"/>
      <c r="AY296" s="10"/>
      <c r="AZ296" s="10"/>
      <c r="BA296" s="10"/>
      <c r="BB296" s="10"/>
    </row>
    <row r="297" spans="1:54" x14ac:dyDescent="0.2">
      <c r="A297" s="194">
        <v>20359</v>
      </c>
      <c r="B297" s="195" t="s">
        <v>1856</v>
      </c>
      <c r="C297" s="195" t="s">
        <v>1856</v>
      </c>
      <c r="D297" s="195" t="s">
        <v>1857</v>
      </c>
      <c r="E297" s="195" t="s">
        <v>1856</v>
      </c>
      <c r="F297" s="195" t="s">
        <v>1856</v>
      </c>
      <c r="G297" s="195" t="s">
        <v>265</v>
      </c>
      <c r="H297" s="195" t="s">
        <v>117</v>
      </c>
      <c r="I297" s="195" t="s">
        <v>543</v>
      </c>
      <c r="J297" s="195" t="s">
        <v>544</v>
      </c>
      <c r="K297" s="195" t="s">
        <v>98</v>
      </c>
      <c r="L297" s="195" t="s">
        <v>118</v>
      </c>
      <c r="M297" s="195" t="s">
        <v>247</v>
      </c>
      <c r="N297" s="195" t="s">
        <v>353</v>
      </c>
      <c r="O297" s="195" t="s">
        <v>272</v>
      </c>
      <c r="P297" s="195" t="s">
        <v>1048</v>
      </c>
      <c r="Q297" s="194">
        <v>1</v>
      </c>
      <c r="R297" s="194">
        <v>27</v>
      </c>
      <c r="S297" s="194">
        <v>140</v>
      </c>
      <c r="T297" s="194">
        <v>7</v>
      </c>
      <c r="U297" s="194">
        <v>20</v>
      </c>
      <c r="V297" s="194">
        <v>1</v>
      </c>
      <c r="W297" s="194">
        <v>189</v>
      </c>
      <c r="X297" s="195" t="s">
        <v>1693</v>
      </c>
      <c r="Y297" s="195" t="s">
        <v>247</v>
      </c>
      <c r="Z297" s="195" t="s">
        <v>1316</v>
      </c>
      <c r="AA297" s="195" t="s">
        <v>1317</v>
      </c>
      <c r="AC297" s="10"/>
      <c r="AD297" s="10"/>
      <c r="AG297" s="10"/>
      <c r="AH297" s="10"/>
      <c r="AI297" s="10"/>
      <c r="AJ297" s="10"/>
      <c r="AK297" s="10"/>
      <c r="AL297" s="10"/>
      <c r="AM297" s="10"/>
      <c r="AN297" s="10"/>
      <c r="AO297" s="10"/>
      <c r="AP297" s="10"/>
      <c r="AQ297" s="10"/>
      <c r="AR297" s="10"/>
      <c r="AS297" s="10"/>
      <c r="AT297" s="10"/>
      <c r="AU297" s="10"/>
      <c r="AV297" s="10"/>
      <c r="AW297" s="10"/>
      <c r="AX297" s="10"/>
      <c r="AY297" s="10"/>
      <c r="AZ297" s="10"/>
      <c r="BA297" s="10"/>
      <c r="BB297" s="10"/>
    </row>
    <row r="298" spans="1:54" x14ac:dyDescent="0.2">
      <c r="A298" s="194">
        <v>20360</v>
      </c>
      <c r="B298" s="195" t="s">
        <v>583</v>
      </c>
      <c r="C298" s="195" t="s">
        <v>583</v>
      </c>
      <c r="D298" s="195" t="s">
        <v>1858</v>
      </c>
      <c r="E298" s="195" t="s">
        <v>583</v>
      </c>
      <c r="F298" s="195" t="s">
        <v>583</v>
      </c>
      <c r="G298" s="195" t="s">
        <v>217</v>
      </c>
      <c r="H298" s="195" t="s">
        <v>117</v>
      </c>
      <c r="I298" s="195" t="s">
        <v>1859</v>
      </c>
      <c r="J298" s="195" t="s">
        <v>1860</v>
      </c>
      <c r="K298" s="195" t="s">
        <v>98</v>
      </c>
      <c r="L298" s="195" t="s">
        <v>99</v>
      </c>
      <c r="M298" s="195" t="s">
        <v>306</v>
      </c>
      <c r="N298" s="195" t="s">
        <v>584</v>
      </c>
      <c r="O298" s="195" t="s">
        <v>272</v>
      </c>
      <c r="P298" s="195" t="s">
        <v>1097</v>
      </c>
      <c r="Q298" s="194">
        <v>1</v>
      </c>
      <c r="R298" s="194">
        <v>6</v>
      </c>
      <c r="S298" s="194">
        <v>16</v>
      </c>
      <c r="T298" s="194">
        <v>1</v>
      </c>
      <c r="U298" s="194">
        <v>16</v>
      </c>
      <c r="V298" s="194">
        <v>1</v>
      </c>
      <c r="W298" s="194">
        <v>6</v>
      </c>
      <c r="X298" s="195" t="s">
        <v>336</v>
      </c>
      <c r="Y298" s="195" t="s">
        <v>337</v>
      </c>
      <c r="Z298" s="195" t="s">
        <v>1150</v>
      </c>
      <c r="AA298" s="195" t="s">
        <v>1151</v>
      </c>
      <c r="AC298" s="10"/>
      <c r="AD298" s="10"/>
      <c r="AG298" s="10"/>
      <c r="AH298" s="10"/>
      <c r="AI298" s="10"/>
      <c r="AJ298" s="10"/>
      <c r="AK298" s="10"/>
      <c r="AL298" s="10"/>
      <c r="AM298" s="10"/>
      <c r="AN298" s="10"/>
      <c r="AO298" s="10"/>
      <c r="AP298" s="10"/>
      <c r="AQ298" s="10"/>
      <c r="AR298" s="10"/>
      <c r="AS298" s="10"/>
      <c r="AT298" s="10"/>
      <c r="AU298" s="10"/>
      <c r="AV298" s="10"/>
      <c r="AW298" s="10"/>
      <c r="AX298" s="10"/>
      <c r="AY298" s="10"/>
      <c r="AZ298" s="10"/>
      <c r="BA298" s="10"/>
      <c r="BB298" s="10"/>
    </row>
    <row r="299" spans="1:54" x14ac:dyDescent="0.2">
      <c r="A299" s="194">
        <v>20361</v>
      </c>
      <c r="B299" s="195" t="s">
        <v>585</v>
      </c>
      <c r="C299" s="195" t="s">
        <v>1861</v>
      </c>
      <c r="D299" s="195" t="s">
        <v>1862</v>
      </c>
      <c r="E299" s="195" t="s">
        <v>1863</v>
      </c>
      <c r="F299" s="195" t="s">
        <v>1863</v>
      </c>
      <c r="G299" s="195" t="s">
        <v>217</v>
      </c>
      <c r="H299" s="195" t="s">
        <v>117</v>
      </c>
      <c r="I299" s="195" t="s">
        <v>1859</v>
      </c>
      <c r="J299" s="195" t="s">
        <v>1860</v>
      </c>
      <c r="K299" s="195" t="s">
        <v>98</v>
      </c>
      <c r="L299" s="195" t="s">
        <v>455</v>
      </c>
      <c r="M299" s="195" t="s">
        <v>306</v>
      </c>
      <c r="N299" s="195" t="s">
        <v>584</v>
      </c>
      <c r="O299" s="195" t="s">
        <v>272</v>
      </c>
      <c r="P299" s="195" t="s">
        <v>1196</v>
      </c>
      <c r="Q299" s="194">
        <v>2</v>
      </c>
      <c r="R299" s="194">
        <v>24</v>
      </c>
      <c r="S299" s="194">
        <v>66</v>
      </c>
      <c r="T299" s="194">
        <v>1</v>
      </c>
      <c r="U299" s="194">
        <v>50</v>
      </c>
      <c r="V299" s="194">
        <v>1</v>
      </c>
      <c r="W299" s="194">
        <v>24</v>
      </c>
      <c r="X299" s="195" t="s">
        <v>481</v>
      </c>
      <c r="Y299" s="195" t="s">
        <v>482</v>
      </c>
      <c r="Z299" s="195" t="s">
        <v>1197</v>
      </c>
      <c r="AA299" s="195" t="s">
        <v>1198</v>
      </c>
      <c r="AC299" s="10"/>
      <c r="AD299" s="10"/>
      <c r="AG299" s="10"/>
      <c r="AH299" s="10"/>
      <c r="AI299" s="10"/>
      <c r="AJ299" s="10"/>
      <c r="AK299" s="10"/>
      <c r="AL299" s="10"/>
      <c r="AM299" s="10"/>
      <c r="AN299" s="10"/>
      <c r="AO299" s="10"/>
      <c r="AP299" s="10"/>
      <c r="AQ299" s="10"/>
      <c r="AR299" s="10"/>
      <c r="AS299" s="10"/>
      <c r="AT299" s="10"/>
      <c r="AU299" s="10"/>
      <c r="AV299" s="10"/>
      <c r="AW299" s="10"/>
      <c r="AX299" s="10"/>
      <c r="AY299" s="10"/>
      <c r="AZ299" s="10"/>
      <c r="BA299" s="10"/>
      <c r="BB299" s="10"/>
    </row>
    <row r="300" spans="1:54" x14ac:dyDescent="0.2">
      <c r="A300" s="194">
        <v>20362</v>
      </c>
      <c r="B300" s="195" t="s">
        <v>1864</v>
      </c>
      <c r="C300" s="195" t="s">
        <v>1865</v>
      </c>
      <c r="D300" s="195" t="s">
        <v>1862</v>
      </c>
      <c r="E300" s="195" t="s">
        <v>1863</v>
      </c>
      <c r="F300" s="195" t="s">
        <v>1863</v>
      </c>
      <c r="G300" s="195" t="s">
        <v>217</v>
      </c>
      <c r="H300" s="195" t="s">
        <v>117</v>
      </c>
      <c r="I300" s="195" t="s">
        <v>1859</v>
      </c>
      <c r="J300" s="195" t="s">
        <v>1860</v>
      </c>
      <c r="K300" s="195" t="s">
        <v>98</v>
      </c>
      <c r="L300" s="195" t="s">
        <v>376</v>
      </c>
      <c r="M300" s="195" t="s">
        <v>397</v>
      </c>
      <c r="N300" s="195" t="s">
        <v>584</v>
      </c>
      <c r="O300" s="195" t="s">
        <v>272</v>
      </c>
      <c r="P300" s="195" t="s">
        <v>1040</v>
      </c>
      <c r="Q300" s="194">
        <v>2</v>
      </c>
      <c r="R300" s="194">
        <v>20</v>
      </c>
      <c r="S300" s="194">
        <v>66</v>
      </c>
      <c r="T300" s="194">
        <v>1</v>
      </c>
      <c r="U300" s="194">
        <v>16</v>
      </c>
      <c r="V300" s="194">
        <v>1</v>
      </c>
      <c r="W300" s="194">
        <v>20</v>
      </c>
      <c r="X300" s="195" t="s">
        <v>481</v>
      </c>
      <c r="Y300" s="195" t="s">
        <v>482</v>
      </c>
      <c r="Z300" s="195" t="s">
        <v>1076</v>
      </c>
      <c r="AA300" s="195" t="s">
        <v>1077</v>
      </c>
      <c r="AC300" s="10"/>
      <c r="AD300" s="10"/>
      <c r="AG300" s="10"/>
      <c r="AH300" s="10"/>
      <c r="AI300" s="10"/>
      <c r="AJ300" s="10"/>
      <c r="AK300" s="10"/>
      <c r="AL300" s="10"/>
      <c r="AM300" s="10"/>
      <c r="AN300" s="10"/>
      <c r="AO300" s="10"/>
      <c r="AP300" s="10"/>
      <c r="AQ300" s="10"/>
      <c r="AR300" s="10"/>
      <c r="AS300" s="10"/>
      <c r="AT300" s="10"/>
      <c r="AU300" s="10"/>
      <c r="AV300" s="10"/>
      <c r="AW300" s="10"/>
      <c r="AX300" s="10"/>
      <c r="AY300" s="10"/>
      <c r="AZ300" s="10"/>
      <c r="BA300" s="10"/>
      <c r="BB300" s="10"/>
    </row>
    <row r="301" spans="1:54" x14ac:dyDescent="0.2">
      <c r="A301" s="194">
        <v>20363</v>
      </c>
      <c r="B301" s="195" t="s">
        <v>1866</v>
      </c>
      <c r="C301" s="195" t="s">
        <v>1867</v>
      </c>
      <c r="D301" s="195" t="s">
        <v>1868</v>
      </c>
      <c r="E301" s="195" t="s">
        <v>1866</v>
      </c>
      <c r="F301" s="195" t="s">
        <v>1866</v>
      </c>
      <c r="G301" s="195" t="s">
        <v>217</v>
      </c>
      <c r="H301" s="195" t="s">
        <v>136</v>
      </c>
      <c r="I301" s="195" t="s">
        <v>137</v>
      </c>
      <c r="J301" s="195" t="s">
        <v>289</v>
      </c>
      <c r="K301" s="195" t="s">
        <v>98</v>
      </c>
      <c r="L301" s="195" t="s">
        <v>99</v>
      </c>
      <c r="M301" s="195" t="s">
        <v>397</v>
      </c>
      <c r="N301" s="195" t="s">
        <v>584</v>
      </c>
      <c r="O301" s="195" t="s">
        <v>1075</v>
      </c>
      <c r="P301" s="195" t="s">
        <v>1040</v>
      </c>
      <c r="Q301" s="194">
        <v>1</v>
      </c>
      <c r="R301" s="194">
        <v>1</v>
      </c>
      <c r="S301" s="194">
        <v>8</v>
      </c>
      <c r="T301" s="194">
        <v>1</v>
      </c>
      <c r="U301" s="194">
        <v>8</v>
      </c>
      <c r="V301" s="194">
        <v>1</v>
      </c>
      <c r="W301" s="194">
        <v>1</v>
      </c>
      <c r="X301" s="195" t="s">
        <v>274</v>
      </c>
      <c r="Y301" s="195" t="s">
        <v>275</v>
      </c>
      <c r="Z301" s="195" t="s">
        <v>1076</v>
      </c>
      <c r="AA301" s="195" t="s">
        <v>1077</v>
      </c>
      <c r="AC301" s="10"/>
      <c r="AD301" s="10"/>
      <c r="AG301" s="10"/>
      <c r="AH301" s="10"/>
      <c r="AI301" s="10"/>
      <c r="AJ301" s="10"/>
      <c r="AK301" s="10"/>
      <c r="AL301" s="10"/>
      <c r="AM301" s="10"/>
      <c r="AN301" s="10"/>
      <c r="AO301" s="10"/>
      <c r="AP301" s="10"/>
      <c r="AQ301" s="10"/>
      <c r="AR301" s="10"/>
      <c r="AS301" s="10"/>
      <c r="AT301" s="10"/>
      <c r="AU301" s="10"/>
      <c r="AV301" s="10"/>
      <c r="AW301" s="10"/>
      <c r="AX301" s="10"/>
      <c r="AY301" s="10"/>
      <c r="AZ301" s="10"/>
      <c r="BA301" s="10"/>
      <c r="BB301" s="10"/>
    </row>
    <row r="302" spans="1:54" x14ac:dyDescent="0.2">
      <c r="A302" s="194">
        <v>20364</v>
      </c>
      <c r="B302" s="195" t="s">
        <v>1869</v>
      </c>
      <c r="C302" s="195" t="s">
        <v>1870</v>
      </c>
      <c r="D302" s="195" t="s">
        <v>1871</v>
      </c>
      <c r="E302" s="195" t="s">
        <v>1872</v>
      </c>
      <c r="F302" s="195" t="s">
        <v>1873</v>
      </c>
      <c r="G302" s="195" t="s">
        <v>217</v>
      </c>
      <c r="H302" s="195" t="s">
        <v>117</v>
      </c>
      <c r="I302" s="195" t="s">
        <v>1859</v>
      </c>
      <c r="J302" s="195" t="s">
        <v>1860</v>
      </c>
      <c r="K302" s="195" t="s">
        <v>105</v>
      </c>
      <c r="L302" s="195" t="s">
        <v>99</v>
      </c>
      <c r="M302" s="195" t="s">
        <v>306</v>
      </c>
      <c r="N302" s="195" t="s">
        <v>1874</v>
      </c>
      <c r="O302" s="195" t="s">
        <v>272</v>
      </c>
      <c r="P302" s="195" t="s">
        <v>1196</v>
      </c>
      <c r="Q302" s="194">
        <v>1</v>
      </c>
      <c r="R302" s="194">
        <v>20</v>
      </c>
      <c r="S302" s="194">
        <v>40</v>
      </c>
      <c r="T302" s="194">
        <v>1</v>
      </c>
      <c r="U302" s="194">
        <v>40</v>
      </c>
      <c r="V302" s="194">
        <v>1</v>
      </c>
      <c r="W302" s="194">
        <v>20</v>
      </c>
      <c r="X302" s="195" t="s">
        <v>481</v>
      </c>
      <c r="Y302" s="195" t="s">
        <v>482</v>
      </c>
      <c r="Z302" s="195" t="s">
        <v>1197</v>
      </c>
      <c r="AA302" s="195" t="s">
        <v>1198</v>
      </c>
      <c r="AC302" s="10"/>
      <c r="AD302" s="10"/>
      <c r="AG302" s="10"/>
      <c r="AH302" s="10"/>
      <c r="AI302" s="10"/>
      <c r="AJ302" s="10"/>
      <c r="AK302" s="10"/>
      <c r="AL302" s="10"/>
      <c r="AM302" s="10"/>
      <c r="AN302" s="10"/>
      <c r="AO302" s="10"/>
      <c r="AP302" s="10"/>
      <c r="AQ302" s="10"/>
      <c r="AR302" s="10"/>
      <c r="AS302" s="10"/>
      <c r="AT302" s="10"/>
      <c r="AU302" s="10"/>
      <c r="AV302" s="10"/>
      <c r="AW302" s="10"/>
      <c r="AX302" s="10"/>
      <c r="AY302" s="10"/>
      <c r="AZ302" s="10"/>
      <c r="BA302" s="10"/>
      <c r="BB302" s="10"/>
    </row>
    <row r="303" spans="1:54" x14ac:dyDescent="0.2">
      <c r="A303" s="194">
        <v>20365</v>
      </c>
      <c r="B303" s="195" t="s">
        <v>1875</v>
      </c>
      <c r="C303" s="195" t="s">
        <v>1875</v>
      </c>
      <c r="D303" s="195" t="s">
        <v>1876</v>
      </c>
      <c r="E303" s="195" t="s">
        <v>1877</v>
      </c>
      <c r="F303" s="195" t="s">
        <v>1230</v>
      </c>
      <c r="G303" s="195" t="s">
        <v>263</v>
      </c>
      <c r="H303" s="195"/>
      <c r="I303" s="195" t="s">
        <v>1207</v>
      </c>
      <c r="J303" s="195" t="s">
        <v>1208</v>
      </c>
      <c r="K303" s="195" t="s">
        <v>98</v>
      </c>
      <c r="L303" s="195" t="s">
        <v>478</v>
      </c>
      <c r="M303" s="195" t="s">
        <v>219</v>
      </c>
      <c r="N303" s="195" t="s">
        <v>1874</v>
      </c>
      <c r="O303" s="195" t="s">
        <v>272</v>
      </c>
      <c r="P303" s="195" t="s">
        <v>1196</v>
      </c>
      <c r="Q303" s="194">
        <v>1</v>
      </c>
      <c r="R303" s="194">
        <v>36</v>
      </c>
      <c r="S303" s="194">
        <v>40</v>
      </c>
      <c r="T303" s="194">
        <v>2</v>
      </c>
      <c r="U303" s="194">
        <v>20</v>
      </c>
      <c r="V303" s="194">
        <v>1</v>
      </c>
      <c r="W303" s="194">
        <v>72</v>
      </c>
      <c r="X303" s="195" t="s">
        <v>301</v>
      </c>
      <c r="Y303" s="195" t="s">
        <v>174</v>
      </c>
      <c r="Z303" s="195" t="s">
        <v>1231</v>
      </c>
      <c r="AA303" s="195" t="s">
        <v>1232</v>
      </c>
      <c r="AC303" s="10"/>
      <c r="AD303" s="10"/>
      <c r="AG303" s="10"/>
      <c r="AH303" s="10"/>
      <c r="AI303" s="10"/>
      <c r="AJ303" s="10"/>
      <c r="AK303" s="10"/>
      <c r="AL303" s="10"/>
      <c r="AM303" s="10"/>
      <c r="AN303" s="10"/>
      <c r="AO303" s="10"/>
      <c r="AP303" s="10"/>
      <c r="AQ303" s="10"/>
      <c r="AR303" s="10"/>
      <c r="AS303" s="10"/>
      <c r="AT303" s="10"/>
      <c r="AU303" s="10"/>
      <c r="AV303" s="10"/>
      <c r="AW303" s="10"/>
      <c r="AX303" s="10"/>
      <c r="AY303" s="10"/>
      <c r="AZ303" s="10"/>
      <c r="BA303" s="10"/>
      <c r="BB303" s="10"/>
    </row>
    <row r="304" spans="1:54" x14ac:dyDescent="0.2">
      <c r="A304" s="194">
        <v>20366</v>
      </c>
      <c r="B304" s="195" t="s">
        <v>1878</v>
      </c>
      <c r="C304" s="195" t="s">
        <v>1879</v>
      </c>
      <c r="D304" s="195" t="s">
        <v>1880</v>
      </c>
      <c r="E304" s="195" t="s">
        <v>1881</v>
      </c>
      <c r="F304" s="195" t="s">
        <v>1882</v>
      </c>
      <c r="G304" s="195" t="s">
        <v>217</v>
      </c>
      <c r="H304" s="195" t="s">
        <v>117</v>
      </c>
      <c r="I304" s="195" t="s">
        <v>1859</v>
      </c>
      <c r="J304" s="195" t="s">
        <v>1860</v>
      </c>
      <c r="K304" s="195" t="s">
        <v>98</v>
      </c>
      <c r="L304" s="195" t="s">
        <v>166</v>
      </c>
      <c r="M304" s="195" t="s">
        <v>397</v>
      </c>
      <c r="N304" s="195" t="s">
        <v>1883</v>
      </c>
      <c r="O304" s="195" t="s">
        <v>1075</v>
      </c>
      <c r="P304" s="195" t="s">
        <v>1040</v>
      </c>
      <c r="Q304" s="194">
        <v>1</v>
      </c>
      <c r="R304" s="194">
        <v>12</v>
      </c>
      <c r="S304" s="194">
        <v>60</v>
      </c>
      <c r="T304" s="194">
        <v>2</v>
      </c>
      <c r="U304" s="194">
        <v>30</v>
      </c>
      <c r="V304" s="194">
        <v>1</v>
      </c>
      <c r="W304" s="194">
        <v>24</v>
      </c>
      <c r="X304" s="195" t="s">
        <v>412</v>
      </c>
      <c r="Y304" s="195" t="s">
        <v>413</v>
      </c>
      <c r="Z304" s="195" t="s">
        <v>1076</v>
      </c>
      <c r="AA304" s="195" t="s">
        <v>1077</v>
      </c>
      <c r="AC304" s="10"/>
      <c r="AD304" s="10"/>
      <c r="AG304" s="10"/>
      <c r="AH304" s="10"/>
      <c r="AI304" s="10"/>
      <c r="AJ304" s="10"/>
      <c r="AK304" s="10"/>
      <c r="AL304" s="10"/>
      <c r="AM304" s="10"/>
      <c r="AN304" s="10"/>
      <c r="AO304" s="10"/>
      <c r="AP304" s="10"/>
      <c r="AQ304" s="10"/>
      <c r="AR304" s="10"/>
      <c r="AS304" s="10"/>
      <c r="AT304" s="10"/>
      <c r="AU304" s="10"/>
      <c r="AV304" s="10"/>
      <c r="AW304" s="10"/>
      <c r="AX304" s="10"/>
      <c r="AY304" s="10"/>
      <c r="AZ304" s="10"/>
      <c r="BA304" s="10"/>
      <c r="BB304" s="10"/>
    </row>
    <row r="305" spans="1:54" x14ac:dyDescent="0.2">
      <c r="A305" s="194">
        <v>20367</v>
      </c>
      <c r="B305" s="195" t="s">
        <v>1884</v>
      </c>
      <c r="C305" s="195" t="s">
        <v>1884</v>
      </c>
      <c r="D305" s="195" t="s">
        <v>1885</v>
      </c>
      <c r="E305" s="195" t="s">
        <v>1886</v>
      </c>
      <c r="F305" s="195" t="s">
        <v>1887</v>
      </c>
      <c r="G305" s="195" t="s">
        <v>217</v>
      </c>
      <c r="H305" s="195" t="s">
        <v>429</v>
      </c>
      <c r="I305" s="195" t="s">
        <v>430</v>
      </c>
      <c r="J305" s="195" t="s">
        <v>431</v>
      </c>
      <c r="K305" s="195" t="s">
        <v>98</v>
      </c>
      <c r="L305" s="195" t="s">
        <v>166</v>
      </c>
      <c r="M305" s="195" t="s">
        <v>355</v>
      </c>
      <c r="N305" s="195" t="s">
        <v>356</v>
      </c>
      <c r="O305" s="195" t="s">
        <v>278</v>
      </c>
      <c r="P305" s="195" t="s">
        <v>1048</v>
      </c>
      <c r="Q305" s="194">
        <v>1</v>
      </c>
      <c r="R305" s="194">
        <v>24</v>
      </c>
      <c r="S305" s="194">
        <v>15</v>
      </c>
      <c r="T305" s="194">
        <v>1</v>
      </c>
      <c r="U305" s="194">
        <v>15</v>
      </c>
      <c r="V305" s="194">
        <v>1</v>
      </c>
      <c r="W305" s="194">
        <v>24</v>
      </c>
      <c r="X305" s="195" t="s">
        <v>586</v>
      </c>
      <c r="Y305" s="195" t="s">
        <v>587</v>
      </c>
      <c r="Z305" s="195" t="s">
        <v>1098</v>
      </c>
      <c r="AA305" s="195" t="s">
        <v>1099</v>
      </c>
      <c r="AC305" s="10"/>
      <c r="AD305" s="10"/>
      <c r="AG305" s="10"/>
      <c r="AH305" s="10"/>
      <c r="AI305" s="10"/>
      <c r="AJ305" s="10"/>
      <c r="AK305" s="10"/>
      <c r="AL305" s="10"/>
      <c r="AM305" s="10"/>
      <c r="AN305" s="10"/>
      <c r="AO305" s="10"/>
      <c r="AP305" s="10"/>
      <c r="AQ305" s="10"/>
      <c r="AR305" s="10"/>
      <c r="AS305" s="10"/>
      <c r="AT305" s="10"/>
      <c r="AU305" s="10"/>
      <c r="AV305" s="10"/>
      <c r="AW305" s="10"/>
      <c r="AX305" s="10"/>
      <c r="AY305" s="10"/>
      <c r="AZ305" s="10"/>
      <c r="BA305" s="10"/>
      <c r="BB305" s="10"/>
    </row>
    <row r="306" spans="1:54" x14ac:dyDescent="0.2">
      <c r="A306" s="194">
        <v>20368</v>
      </c>
      <c r="B306" s="195" t="s">
        <v>1888</v>
      </c>
      <c r="C306" s="195" t="s">
        <v>1889</v>
      </c>
      <c r="D306" s="195" t="s">
        <v>1890</v>
      </c>
      <c r="E306" s="195" t="s">
        <v>1888</v>
      </c>
      <c r="F306" s="195" t="s">
        <v>1891</v>
      </c>
      <c r="G306" s="195" t="s">
        <v>217</v>
      </c>
      <c r="H306" s="195" t="s">
        <v>429</v>
      </c>
      <c r="I306" s="195" t="s">
        <v>430</v>
      </c>
      <c r="J306" s="195" t="s">
        <v>431</v>
      </c>
      <c r="K306" s="195" t="s">
        <v>98</v>
      </c>
      <c r="L306" s="195" t="s">
        <v>99</v>
      </c>
      <c r="M306" s="195" t="s">
        <v>100</v>
      </c>
      <c r="N306" s="195" t="s">
        <v>356</v>
      </c>
      <c r="O306" s="195" t="s">
        <v>278</v>
      </c>
      <c r="P306" s="195" t="s">
        <v>1048</v>
      </c>
      <c r="Q306" s="194">
        <v>1</v>
      </c>
      <c r="R306" s="194">
        <v>12</v>
      </c>
      <c r="S306" s="194">
        <v>25</v>
      </c>
      <c r="T306" s="194">
        <v>1</v>
      </c>
      <c r="U306" s="194">
        <v>25</v>
      </c>
      <c r="V306" s="194">
        <v>1</v>
      </c>
      <c r="W306" s="194">
        <v>12</v>
      </c>
      <c r="X306" s="195" t="s">
        <v>1892</v>
      </c>
      <c r="Y306" s="195" t="s">
        <v>1893</v>
      </c>
      <c r="Z306" s="195" t="s">
        <v>1098</v>
      </c>
      <c r="AA306" s="195" t="s">
        <v>1099</v>
      </c>
      <c r="AC306" s="10"/>
      <c r="AD306" s="10"/>
      <c r="AG306" s="10"/>
      <c r="AH306" s="10"/>
      <c r="AI306" s="10"/>
      <c r="AJ306" s="10"/>
      <c r="AK306" s="10"/>
      <c r="AL306" s="10"/>
      <c r="AM306" s="10"/>
      <c r="AN306" s="10"/>
      <c r="AO306" s="10"/>
      <c r="AP306" s="10"/>
      <c r="AQ306" s="10"/>
      <c r="AR306" s="10"/>
      <c r="AS306" s="10"/>
      <c r="AT306" s="10"/>
      <c r="AU306" s="10"/>
      <c r="AV306" s="10"/>
      <c r="AW306" s="10"/>
      <c r="AX306" s="10"/>
      <c r="AY306" s="10"/>
      <c r="AZ306" s="10"/>
      <c r="BA306" s="10"/>
      <c r="BB306" s="10"/>
    </row>
    <row r="307" spans="1:54" x14ac:dyDescent="0.2">
      <c r="A307" s="194">
        <v>20369</v>
      </c>
      <c r="B307" s="195" t="s">
        <v>1894</v>
      </c>
      <c r="C307" s="195" t="s">
        <v>1894</v>
      </c>
      <c r="D307" s="195" t="s">
        <v>1895</v>
      </c>
      <c r="E307" s="195" t="s">
        <v>1894</v>
      </c>
      <c r="F307" s="195" t="s">
        <v>1896</v>
      </c>
      <c r="G307" s="195" t="s">
        <v>217</v>
      </c>
      <c r="H307" s="195" t="s">
        <v>429</v>
      </c>
      <c r="I307" s="195" t="s">
        <v>430</v>
      </c>
      <c r="J307" s="195" t="s">
        <v>431</v>
      </c>
      <c r="K307" s="195" t="s">
        <v>98</v>
      </c>
      <c r="L307" s="195" t="s">
        <v>99</v>
      </c>
      <c r="M307" s="195" t="s">
        <v>355</v>
      </c>
      <c r="N307" s="195" t="s">
        <v>356</v>
      </c>
      <c r="O307" s="195" t="s">
        <v>278</v>
      </c>
      <c r="P307" s="195" t="s">
        <v>1040</v>
      </c>
      <c r="Q307" s="194">
        <v>1</v>
      </c>
      <c r="R307" s="194">
        <v>24</v>
      </c>
      <c r="S307" s="194">
        <v>20</v>
      </c>
      <c r="T307" s="194">
        <v>1</v>
      </c>
      <c r="U307" s="194">
        <v>20</v>
      </c>
      <c r="V307" s="194">
        <v>1</v>
      </c>
      <c r="W307" s="194">
        <v>24</v>
      </c>
      <c r="X307" s="195" t="s">
        <v>410</v>
      </c>
      <c r="Y307" s="195" t="s">
        <v>411</v>
      </c>
      <c r="Z307" s="195" t="s">
        <v>1105</v>
      </c>
      <c r="AA307" s="195" t="s">
        <v>1106</v>
      </c>
      <c r="AC307" s="10"/>
      <c r="AD307" s="10"/>
      <c r="AG307" s="10"/>
      <c r="AH307" s="10"/>
      <c r="AI307" s="10"/>
      <c r="AJ307" s="10"/>
      <c r="AK307" s="10"/>
      <c r="AL307" s="10"/>
      <c r="AM307" s="10"/>
      <c r="AN307" s="10"/>
      <c r="AO307" s="10"/>
      <c r="AP307" s="10"/>
      <c r="AQ307" s="10"/>
      <c r="AR307" s="10"/>
      <c r="AS307" s="10"/>
      <c r="AT307" s="10"/>
      <c r="AU307" s="10"/>
      <c r="AV307" s="10"/>
      <c r="AW307" s="10"/>
      <c r="AX307" s="10"/>
      <c r="AY307" s="10"/>
      <c r="AZ307" s="10"/>
      <c r="BA307" s="10"/>
      <c r="BB307" s="10"/>
    </row>
    <row r="308" spans="1:54" x14ac:dyDescent="0.2">
      <c r="A308" s="194">
        <v>20370</v>
      </c>
      <c r="B308" s="195" t="s">
        <v>589</v>
      </c>
      <c r="C308" s="195" t="s">
        <v>589</v>
      </c>
      <c r="D308" s="195" t="s">
        <v>1897</v>
      </c>
      <c r="E308" s="195" t="s">
        <v>1898</v>
      </c>
      <c r="F308" s="195" t="s">
        <v>1898</v>
      </c>
      <c r="G308" s="195" t="s">
        <v>217</v>
      </c>
      <c r="H308" s="195" t="s">
        <v>429</v>
      </c>
      <c r="I308" s="195" t="s">
        <v>430</v>
      </c>
      <c r="J308" s="195" t="s">
        <v>431</v>
      </c>
      <c r="K308" s="195" t="s">
        <v>105</v>
      </c>
      <c r="L308" s="195" t="s">
        <v>99</v>
      </c>
      <c r="M308" s="195" t="s">
        <v>355</v>
      </c>
      <c r="N308" s="195" t="s">
        <v>356</v>
      </c>
      <c r="O308" s="195" t="s">
        <v>272</v>
      </c>
      <c r="P308" s="195" t="s">
        <v>1048</v>
      </c>
      <c r="Q308" s="194">
        <v>1</v>
      </c>
      <c r="R308" s="194">
        <v>18</v>
      </c>
      <c r="S308" s="194">
        <v>30</v>
      </c>
      <c r="T308" s="194">
        <v>1</v>
      </c>
      <c r="U308" s="194">
        <v>30</v>
      </c>
      <c r="V308" s="194">
        <v>1</v>
      </c>
      <c r="W308" s="194">
        <v>18</v>
      </c>
      <c r="X308" s="195" t="s">
        <v>296</v>
      </c>
      <c r="Y308" s="195" t="s">
        <v>161</v>
      </c>
      <c r="Z308" s="195" t="s">
        <v>1098</v>
      </c>
      <c r="AA308" s="195" t="s">
        <v>1099</v>
      </c>
      <c r="AC308" s="10"/>
      <c r="AD308" s="10"/>
      <c r="AG308" s="10"/>
      <c r="AH308" s="10"/>
      <c r="AI308" s="10"/>
      <c r="AJ308" s="10"/>
      <c r="AK308" s="10"/>
      <c r="AL308" s="10"/>
      <c r="AM308" s="10"/>
      <c r="AN308" s="10"/>
      <c r="AO308" s="10"/>
      <c r="AP308" s="10"/>
      <c r="AQ308" s="10"/>
      <c r="AR308" s="10"/>
      <c r="AS308" s="10"/>
      <c r="AT308" s="10"/>
      <c r="AU308" s="10"/>
      <c r="AV308" s="10"/>
      <c r="AW308" s="10"/>
      <c r="AX308" s="10"/>
      <c r="AY308" s="10"/>
      <c r="AZ308" s="10"/>
      <c r="BA308" s="10"/>
      <c r="BB308" s="10"/>
    </row>
    <row r="309" spans="1:54" x14ac:dyDescent="0.2">
      <c r="A309" s="194">
        <v>20371</v>
      </c>
      <c r="B309" s="195" t="s">
        <v>1899</v>
      </c>
      <c r="C309" s="195" t="s">
        <v>1899</v>
      </c>
      <c r="D309" s="195" t="s">
        <v>1900</v>
      </c>
      <c r="E309" s="195" t="s">
        <v>1901</v>
      </c>
      <c r="F309" s="195" t="s">
        <v>1902</v>
      </c>
      <c r="G309" s="195" t="s">
        <v>217</v>
      </c>
      <c r="H309" s="195" t="s">
        <v>429</v>
      </c>
      <c r="I309" s="195" t="s">
        <v>430</v>
      </c>
      <c r="J309" s="195" t="s">
        <v>431</v>
      </c>
      <c r="K309" s="195" t="s">
        <v>98</v>
      </c>
      <c r="L309" s="195" t="s">
        <v>99</v>
      </c>
      <c r="M309" s="195" t="s">
        <v>100</v>
      </c>
      <c r="N309" s="195" t="s">
        <v>356</v>
      </c>
      <c r="O309" s="195" t="s">
        <v>272</v>
      </c>
      <c r="P309" s="195" t="s">
        <v>1048</v>
      </c>
      <c r="Q309" s="194">
        <v>1</v>
      </c>
      <c r="R309" s="194">
        <v>12</v>
      </c>
      <c r="S309" s="194">
        <v>30</v>
      </c>
      <c r="T309" s="194">
        <v>1</v>
      </c>
      <c r="U309" s="194">
        <v>30</v>
      </c>
      <c r="V309" s="194">
        <v>1</v>
      </c>
      <c r="W309" s="194">
        <v>12</v>
      </c>
      <c r="X309" s="195" t="s">
        <v>336</v>
      </c>
      <c r="Y309" s="195" t="s">
        <v>337</v>
      </c>
      <c r="Z309" s="195" t="s">
        <v>1098</v>
      </c>
      <c r="AA309" s="195" t="s">
        <v>1099</v>
      </c>
      <c r="AC309" s="10"/>
      <c r="AD309" s="10"/>
      <c r="AG309" s="10"/>
      <c r="AH309" s="10"/>
      <c r="AI309" s="10"/>
      <c r="AJ309" s="10"/>
      <c r="AK309" s="10"/>
      <c r="AL309" s="10"/>
      <c r="AM309" s="10"/>
      <c r="AN309" s="10"/>
      <c r="AO309" s="10"/>
      <c r="AP309" s="10"/>
      <c r="AQ309" s="10"/>
      <c r="AR309" s="10"/>
      <c r="AS309" s="10"/>
      <c r="AT309" s="10"/>
      <c r="AU309" s="10"/>
      <c r="AV309" s="10"/>
      <c r="AW309" s="10"/>
      <c r="AX309" s="10"/>
      <c r="AY309" s="10"/>
      <c r="AZ309" s="10"/>
      <c r="BA309" s="10"/>
      <c r="BB309" s="10"/>
    </row>
    <row r="310" spans="1:54" x14ac:dyDescent="0.2">
      <c r="A310" s="194">
        <v>20372</v>
      </c>
      <c r="B310" s="195" t="s">
        <v>588</v>
      </c>
      <c r="C310" s="195" t="s">
        <v>588</v>
      </c>
      <c r="D310" s="195" t="s">
        <v>1903</v>
      </c>
      <c r="E310" s="195" t="s">
        <v>588</v>
      </c>
      <c r="F310" s="195" t="s">
        <v>588</v>
      </c>
      <c r="G310" s="195" t="s">
        <v>265</v>
      </c>
      <c r="H310" s="195"/>
      <c r="I310" s="195" t="s">
        <v>1046</v>
      </c>
      <c r="J310" s="195" t="s">
        <v>1047</v>
      </c>
      <c r="K310" s="195" t="s">
        <v>98</v>
      </c>
      <c r="L310" s="195" t="s">
        <v>99</v>
      </c>
      <c r="M310" s="195" t="s">
        <v>262</v>
      </c>
      <c r="N310" s="195" t="s">
        <v>356</v>
      </c>
      <c r="O310" s="195" t="s">
        <v>272</v>
      </c>
      <c r="P310" s="195" t="s">
        <v>1048</v>
      </c>
      <c r="Q310" s="194">
        <v>1</v>
      </c>
      <c r="R310" s="194">
        <v>18</v>
      </c>
      <c r="S310" s="194">
        <v>200</v>
      </c>
      <c r="T310" s="194">
        <v>10</v>
      </c>
      <c r="U310" s="194">
        <v>20</v>
      </c>
      <c r="V310" s="194">
        <v>1</v>
      </c>
      <c r="W310" s="194">
        <v>180</v>
      </c>
      <c r="X310" s="195" t="s">
        <v>465</v>
      </c>
      <c r="Y310" s="195" t="s">
        <v>466</v>
      </c>
      <c r="Z310" s="195" t="s">
        <v>1041</v>
      </c>
      <c r="AA310" s="195" t="s">
        <v>1042</v>
      </c>
      <c r="AC310" s="10"/>
      <c r="AD310" s="10"/>
      <c r="AG310" s="10"/>
      <c r="AH310" s="10"/>
      <c r="AI310" s="10"/>
      <c r="AJ310" s="10"/>
      <c r="AK310" s="10"/>
      <c r="AL310" s="10"/>
      <c r="AM310" s="10"/>
      <c r="AN310" s="10"/>
      <c r="AO310" s="10"/>
      <c r="AP310" s="10"/>
      <c r="AQ310" s="10"/>
      <c r="AR310" s="10"/>
      <c r="AS310" s="10"/>
      <c r="AT310" s="10"/>
      <c r="AU310" s="10"/>
      <c r="AV310" s="10"/>
      <c r="AW310" s="10"/>
      <c r="AX310" s="10"/>
      <c r="AY310" s="10"/>
      <c r="AZ310" s="10"/>
      <c r="BA310" s="10"/>
      <c r="BB310" s="10"/>
    </row>
    <row r="311" spans="1:54" x14ac:dyDescent="0.2">
      <c r="A311" s="194">
        <v>20373</v>
      </c>
      <c r="B311" s="195" t="s">
        <v>1904</v>
      </c>
      <c r="C311" s="195" t="s">
        <v>1905</v>
      </c>
      <c r="D311" s="195" t="s">
        <v>1906</v>
      </c>
      <c r="E311" s="195" t="s">
        <v>1904</v>
      </c>
      <c r="F311" s="195" t="s">
        <v>1905</v>
      </c>
      <c r="G311" s="195" t="s">
        <v>265</v>
      </c>
      <c r="H311" s="195" t="s">
        <v>117</v>
      </c>
      <c r="I311" s="195" t="s">
        <v>1166</v>
      </c>
      <c r="J311" s="195" t="s">
        <v>1167</v>
      </c>
      <c r="K311" s="195" t="s">
        <v>98</v>
      </c>
      <c r="L311" s="195" t="s">
        <v>118</v>
      </c>
      <c r="M311" s="195" t="s">
        <v>187</v>
      </c>
      <c r="N311" s="195" t="s">
        <v>356</v>
      </c>
      <c r="O311" s="195" t="s">
        <v>1075</v>
      </c>
      <c r="P311" s="195" t="s">
        <v>1048</v>
      </c>
      <c r="Q311" s="194">
        <v>1</v>
      </c>
      <c r="R311" s="194">
        <v>6</v>
      </c>
      <c r="S311" s="194">
        <v>30</v>
      </c>
      <c r="T311" s="194">
        <v>1</v>
      </c>
      <c r="U311" s="194">
        <v>30</v>
      </c>
      <c r="V311" s="194">
        <v>1</v>
      </c>
      <c r="W311" s="194">
        <v>6</v>
      </c>
      <c r="X311" s="195" t="s">
        <v>377</v>
      </c>
      <c r="Y311" s="195" t="s">
        <v>378</v>
      </c>
      <c r="Z311" s="195" t="s">
        <v>1069</v>
      </c>
      <c r="AA311" s="195" t="s">
        <v>1070</v>
      </c>
      <c r="AC311" s="10"/>
      <c r="AD311" s="10"/>
      <c r="AG311" s="10"/>
      <c r="AH311" s="10"/>
      <c r="AI311" s="10"/>
      <c r="AJ311" s="10"/>
      <c r="AK311" s="10"/>
      <c r="AL311" s="10"/>
      <c r="AM311" s="10"/>
      <c r="AN311" s="10"/>
      <c r="AO311" s="10"/>
      <c r="AP311" s="10"/>
      <c r="AQ311" s="10"/>
      <c r="AR311" s="10"/>
      <c r="AS311" s="10"/>
      <c r="AT311" s="10"/>
      <c r="AU311" s="10"/>
      <c r="AV311" s="10"/>
      <c r="AW311" s="10"/>
      <c r="AX311" s="10"/>
      <c r="AY311" s="10"/>
      <c r="AZ311" s="10"/>
      <c r="BA311" s="10"/>
      <c r="BB311" s="10"/>
    </row>
    <row r="312" spans="1:54" x14ac:dyDescent="0.2">
      <c r="A312" s="194">
        <v>20374</v>
      </c>
      <c r="B312" s="195" t="s">
        <v>1907</v>
      </c>
      <c r="C312" s="195" t="s">
        <v>1908</v>
      </c>
      <c r="D312" s="195" t="s">
        <v>1909</v>
      </c>
      <c r="E312" s="195" t="s">
        <v>1907</v>
      </c>
      <c r="F312" s="195" t="s">
        <v>1910</v>
      </c>
      <c r="G312" s="195" t="s">
        <v>217</v>
      </c>
      <c r="H312" s="195" t="s">
        <v>379</v>
      </c>
      <c r="I312" s="195" t="s">
        <v>380</v>
      </c>
      <c r="J312" s="195" t="s">
        <v>381</v>
      </c>
      <c r="K312" s="195" t="s">
        <v>98</v>
      </c>
      <c r="L312" s="195" t="s">
        <v>99</v>
      </c>
      <c r="M312" s="195" t="s">
        <v>264</v>
      </c>
      <c r="N312" s="195" t="s">
        <v>356</v>
      </c>
      <c r="O312" s="195" t="s">
        <v>1075</v>
      </c>
      <c r="P312" s="195" t="s">
        <v>1040</v>
      </c>
      <c r="Q312" s="194">
        <v>1</v>
      </c>
      <c r="R312" s="194">
        <v>3</v>
      </c>
      <c r="S312" s="194">
        <v>300</v>
      </c>
      <c r="T312" s="194">
        <v>6</v>
      </c>
      <c r="U312" s="194">
        <v>50</v>
      </c>
      <c r="V312" s="194">
        <v>1</v>
      </c>
      <c r="W312" s="194">
        <v>18</v>
      </c>
      <c r="X312" s="195" t="s">
        <v>329</v>
      </c>
      <c r="Y312" s="195" t="s">
        <v>330</v>
      </c>
      <c r="Z312" s="195" t="s">
        <v>1259</v>
      </c>
      <c r="AA312" s="195" t="s">
        <v>1260</v>
      </c>
      <c r="AC312" s="10"/>
      <c r="AD312" s="10"/>
      <c r="AG312" s="10"/>
      <c r="AH312" s="10"/>
      <c r="AI312" s="10"/>
      <c r="AJ312" s="10"/>
      <c r="AK312" s="10"/>
      <c r="AL312" s="10"/>
      <c r="AM312" s="10"/>
      <c r="AN312" s="10"/>
      <c r="AO312" s="10"/>
      <c r="AP312" s="10"/>
      <c r="AQ312" s="10"/>
      <c r="AR312" s="10"/>
      <c r="AS312" s="10"/>
      <c r="AT312" s="10"/>
      <c r="AU312" s="10"/>
      <c r="AV312" s="10"/>
      <c r="AW312" s="10"/>
      <c r="AX312" s="10"/>
      <c r="AY312" s="10"/>
      <c r="AZ312" s="10"/>
      <c r="BA312" s="10"/>
      <c r="BB312" s="10"/>
    </row>
    <row r="313" spans="1:54" x14ac:dyDescent="0.2">
      <c r="A313" s="194">
        <v>20375</v>
      </c>
      <c r="B313" s="195" t="s">
        <v>1911</v>
      </c>
      <c r="C313" s="195" t="s">
        <v>1912</v>
      </c>
      <c r="D313" s="195" t="s">
        <v>1913</v>
      </c>
      <c r="E313" s="195" t="s">
        <v>1914</v>
      </c>
      <c r="F313" s="195" t="s">
        <v>1915</v>
      </c>
      <c r="G313" s="195" t="s">
        <v>217</v>
      </c>
      <c r="H313" s="195" t="s">
        <v>379</v>
      </c>
      <c r="I313" s="195" t="s">
        <v>380</v>
      </c>
      <c r="J313" s="195" t="s">
        <v>381</v>
      </c>
      <c r="K313" s="195" t="s">
        <v>105</v>
      </c>
      <c r="L313" s="195" t="s">
        <v>99</v>
      </c>
      <c r="M313" s="195" t="s">
        <v>264</v>
      </c>
      <c r="N313" s="195" t="s">
        <v>441</v>
      </c>
      <c r="O313" s="195" t="s">
        <v>272</v>
      </c>
      <c r="P313" s="195" t="s">
        <v>1048</v>
      </c>
      <c r="Q313" s="194">
        <v>6</v>
      </c>
      <c r="R313" s="194">
        <v>10</v>
      </c>
      <c r="S313" s="194">
        <v>182</v>
      </c>
      <c r="T313" s="194">
        <v>1</v>
      </c>
      <c r="U313" s="194">
        <v>16</v>
      </c>
      <c r="V313" s="194">
        <v>1</v>
      </c>
      <c r="W313" s="194">
        <v>10</v>
      </c>
      <c r="X313" s="195" t="s">
        <v>345</v>
      </c>
      <c r="Y313" s="195" t="s">
        <v>346</v>
      </c>
      <c r="Z313" s="195" t="s">
        <v>1259</v>
      </c>
      <c r="AA313" s="195" t="s">
        <v>1260</v>
      </c>
      <c r="AC313" s="10"/>
      <c r="AD313" s="10"/>
      <c r="AG313" s="10"/>
      <c r="AH313" s="10"/>
      <c r="AI313" s="10"/>
      <c r="AJ313" s="10"/>
      <c r="AK313" s="10"/>
      <c r="AL313" s="10"/>
      <c r="AM313" s="10"/>
      <c r="AN313" s="10"/>
      <c r="AO313" s="10"/>
      <c r="AP313" s="10"/>
      <c r="AQ313" s="10"/>
      <c r="AR313" s="10"/>
      <c r="AS313" s="10"/>
      <c r="AT313" s="10"/>
      <c r="AU313" s="10"/>
      <c r="AV313" s="10"/>
      <c r="AW313" s="10"/>
      <c r="AX313" s="10"/>
      <c r="AY313" s="10"/>
      <c r="AZ313" s="10"/>
      <c r="BA313" s="10"/>
      <c r="BB313" s="10"/>
    </row>
    <row r="314" spans="1:54" x14ac:dyDescent="0.2">
      <c r="A314" s="194">
        <v>20376</v>
      </c>
      <c r="B314" s="195" t="s">
        <v>591</v>
      </c>
      <c r="C314" s="195" t="s">
        <v>1916</v>
      </c>
      <c r="D314" s="195" t="s">
        <v>1913</v>
      </c>
      <c r="E314" s="195" t="s">
        <v>1914</v>
      </c>
      <c r="F314" s="195" t="s">
        <v>1915</v>
      </c>
      <c r="G314" s="195" t="s">
        <v>217</v>
      </c>
      <c r="H314" s="195" t="s">
        <v>379</v>
      </c>
      <c r="I314" s="195" t="s">
        <v>380</v>
      </c>
      <c r="J314" s="195" t="s">
        <v>381</v>
      </c>
      <c r="K314" s="195" t="s">
        <v>105</v>
      </c>
      <c r="L314" s="195" t="s">
        <v>99</v>
      </c>
      <c r="M314" s="195" t="s">
        <v>264</v>
      </c>
      <c r="N314" s="195" t="s">
        <v>441</v>
      </c>
      <c r="O314" s="195" t="s">
        <v>272</v>
      </c>
      <c r="P314" s="195" t="s">
        <v>1048</v>
      </c>
      <c r="Q314" s="194">
        <v>6</v>
      </c>
      <c r="R314" s="194">
        <v>10</v>
      </c>
      <c r="S314" s="194">
        <v>182</v>
      </c>
      <c r="T314" s="194">
        <v>1</v>
      </c>
      <c r="U314" s="194">
        <v>20</v>
      </c>
      <c r="V314" s="194">
        <v>1</v>
      </c>
      <c r="W314" s="194">
        <v>10</v>
      </c>
      <c r="X314" s="195" t="s">
        <v>345</v>
      </c>
      <c r="Y314" s="195" t="s">
        <v>346</v>
      </c>
      <c r="Z314" s="195" t="s">
        <v>1259</v>
      </c>
      <c r="AA314" s="195" t="s">
        <v>1260</v>
      </c>
      <c r="AC314" s="10"/>
      <c r="AD314" s="10"/>
      <c r="AG314" s="10"/>
      <c r="AH314" s="10"/>
      <c r="AI314" s="10"/>
      <c r="AJ314" s="10"/>
      <c r="AK314" s="10"/>
      <c r="AL314" s="10"/>
      <c r="AM314" s="10"/>
      <c r="AN314" s="10"/>
      <c r="AO314" s="10"/>
      <c r="AP314" s="10"/>
      <c r="AQ314" s="10"/>
      <c r="AR314" s="10"/>
      <c r="AS314" s="10"/>
      <c r="AT314" s="10"/>
      <c r="AU314" s="10"/>
      <c r="AV314" s="10"/>
      <c r="AW314" s="10"/>
      <c r="AX314" s="10"/>
      <c r="AY314" s="10"/>
      <c r="AZ314" s="10"/>
      <c r="BA314" s="10"/>
      <c r="BB314" s="10"/>
    </row>
    <row r="315" spans="1:54" x14ac:dyDescent="0.2">
      <c r="A315" s="194">
        <v>20377</v>
      </c>
      <c r="B315" s="195" t="s">
        <v>590</v>
      </c>
      <c r="C315" s="195" t="s">
        <v>1917</v>
      </c>
      <c r="D315" s="195" t="s">
        <v>1913</v>
      </c>
      <c r="E315" s="195" t="s">
        <v>1914</v>
      </c>
      <c r="F315" s="195" t="s">
        <v>1915</v>
      </c>
      <c r="G315" s="195" t="s">
        <v>217</v>
      </c>
      <c r="H315" s="195" t="s">
        <v>379</v>
      </c>
      <c r="I315" s="195" t="s">
        <v>380</v>
      </c>
      <c r="J315" s="195" t="s">
        <v>381</v>
      </c>
      <c r="K315" s="195" t="s">
        <v>105</v>
      </c>
      <c r="L315" s="195" t="s">
        <v>99</v>
      </c>
      <c r="M315" s="195" t="s">
        <v>264</v>
      </c>
      <c r="N315" s="195" t="s">
        <v>441</v>
      </c>
      <c r="O315" s="195" t="s">
        <v>272</v>
      </c>
      <c r="P315" s="195" t="s">
        <v>1048</v>
      </c>
      <c r="Q315" s="194">
        <v>6</v>
      </c>
      <c r="R315" s="194">
        <v>8</v>
      </c>
      <c r="S315" s="194">
        <v>182</v>
      </c>
      <c r="T315" s="194">
        <v>1</v>
      </c>
      <c r="U315" s="194">
        <v>16</v>
      </c>
      <c r="V315" s="194">
        <v>1</v>
      </c>
      <c r="W315" s="194">
        <v>8</v>
      </c>
      <c r="X315" s="195" t="s">
        <v>345</v>
      </c>
      <c r="Y315" s="195" t="s">
        <v>346</v>
      </c>
      <c r="Z315" s="195" t="s">
        <v>1259</v>
      </c>
      <c r="AA315" s="195" t="s">
        <v>1260</v>
      </c>
      <c r="AC315" s="10"/>
      <c r="AD315" s="10"/>
      <c r="AG315" s="10"/>
      <c r="AH315" s="10"/>
      <c r="AI315" s="10"/>
      <c r="AJ315" s="10"/>
      <c r="AK315" s="10"/>
      <c r="AL315" s="10"/>
      <c r="AM315" s="10"/>
      <c r="AN315" s="10"/>
      <c r="AO315" s="10"/>
      <c r="AP315" s="10"/>
      <c r="AQ315" s="10"/>
      <c r="AR315" s="10"/>
      <c r="AS315" s="10"/>
      <c r="AT315" s="10"/>
      <c r="AU315" s="10"/>
      <c r="AV315" s="10"/>
      <c r="AW315" s="10"/>
      <c r="AX315" s="10"/>
      <c r="AY315" s="10"/>
      <c r="AZ315" s="10"/>
      <c r="BA315" s="10"/>
      <c r="BB315" s="10"/>
    </row>
    <row r="316" spans="1:54" x14ac:dyDescent="0.2">
      <c r="A316" s="194">
        <v>20378</v>
      </c>
      <c r="B316" s="195" t="s">
        <v>592</v>
      </c>
      <c r="C316" s="195" t="s">
        <v>1918</v>
      </c>
      <c r="D316" s="195" t="s">
        <v>1913</v>
      </c>
      <c r="E316" s="195" t="s">
        <v>1914</v>
      </c>
      <c r="F316" s="195" t="s">
        <v>1915</v>
      </c>
      <c r="G316" s="195" t="s">
        <v>217</v>
      </c>
      <c r="H316" s="195" t="s">
        <v>379</v>
      </c>
      <c r="I316" s="195" t="s">
        <v>380</v>
      </c>
      <c r="J316" s="195" t="s">
        <v>381</v>
      </c>
      <c r="K316" s="195" t="s">
        <v>105</v>
      </c>
      <c r="L316" s="195" t="s">
        <v>99</v>
      </c>
      <c r="M316" s="195" t="s">
        <v>264</v>
      </c>
      <c r="N316" s="195" t="s">
        <v>441</v>
      </c>
      <c r="O316" s="195" t="s">
        <v>272</v>
      </c>
      <c r="P316" s="195" t="s">
        <v>1048</v>
      </c>
      <c r="Q316" s="194">
        <v>6</v>
      </c>
      <c r="R316" s="194">
        <v>2</v>
      </c>
      <c r="S316" s="194">
        <v>182</v>
      </c>
      <c r="T316" s="194">
        <v>1</v>
      </c>
      <c r="U316" s="194">
        <v>40</v>
      </c>
      <c r="V316" s="194">
        <v>1</v>
      </c>
      <c r="W316" s="194">
        <v>2</v>
      </c>
      <c r="X316" s="195" t="s">
        <v>345</v>
      </c>
      <c r="Y316" s="195" t="s">
        <v>346</v>
      </c>
      <c r="Z316" s="195" t="s">
        <v>1259</v>
      </c>
      <c r="AA316" s="195" t="s">
        <v>1260</v>
      </c>
      <c r="AC316" s="10"/>
      <c r="AD316" s="10"/>
      <c r="AG316" s="10"/>
      <c r="AH316" s="10"/>
      <c r="AI316" s="10"/>
      <c r="AJ316" s="10"/>
      <c r="AK316" s="10"/>
      <c r="AL316" s="10"/>
      <c r="AM316" s="10"/>
      <c r="AN316" s="10"/>
      <c r="AO316" s="10"/>
      <c r="AP316" s="10"/>
      <c r="AQ316" s="10"/>
      <c r="AR316" s="10"/>
      <c r="AS316" s="10"/>
      <c r="AT316" s="10"/>
      <c r="AU316" s="10"/>
      <c r="AV316" s="10"/>
      <c r="AW316" s="10"/>
      <c r="AX316" s="10"/>
      <c r="AY316" s="10"/>
      <c r="AZ316" s="10"/>
      <c r="BA316" s="10"/>
      <c r="BB316" s="10"/>
    </row>
    <row r="317" spans="1:54" x14ac:dyDescent="0.2">
      <c r="A317" s="194">
        <v>20379</v>
      </c>
      <c r="B317" s="195" t="s">
        <v>593</v>
      </c>
      <c r="C317" s="195" t="s">
        <v>1919</v>
      </c>
      <c r="D317" s="195" t="s">
        <v>1913</v>
      </c>
      <c r="E317" s="195" t="s">
        <v>1914</v>
      </c>
      <c r="F317" s="195" t="s">
        <v>1915</v>
      </c>
      <c r="G317" s="195" t="s">
        <v>217</v>
      </c>
      <c r="H317" s="195" t="s">
        <v>379</v>
      </c>
      <c r="I317" s="195" t="s">
        <v>380</v>
      </c>
      <c r="J317" s="195" t="s">
        <v>381</v>
      </c>
      <c r="K317" s="195" t="s">
        <v>105</v>
      </c>
      <c r="L317" s="195" t="s">
        <v>99</v>
      </c>
      <c r="M317" s="195" t="s">
        <v>264</v>
      </c>
      <c r="N317" s="195" t="s">
        <v>441</v>
      </c>
      <c r="O317" s="195" t="s">
        <v>272</v>
      </c>
      <c r="P317" s="195" t="s">
        <v>1048</v>
      </c>
      <c r="Q317" s="194">
        <v>6</v>
      </c>
      <c r="R317" s="194">
        <v>2</v>
      </c>
      <c r="S317" s="194">
        <v>182</v>
      </c>
      <c r="T317" s="194">
        <v>1</v>
      </c>
      <c r="U317" s="194">
        <v>40</v>
      </c>
      <c r="V317" s="194">
        <v>1</v>
      </c>
      <c r="W317" s="194">
        <v>2</v>
      </c>
      <c r="X317" s="195" t="s">
        <v>345</v>
      </c>
      <c r="Y317" s="195" t="s">
        <v>346</v>
      </c>
      <c r="Z317" s="195" t="s">
        <v>1259</v>
      </c>
      <c r="AA317" s="195" t="s">
        <v>1260</v>
      </c>
      <c r="AC317" s="10"/>
      <c r="AD317" s="10"/>
      <c r="AG317" s="10"/>
      <c r="AH317" s="10"/>
      <c r="AI317" s="10"/>
      <c r="AJ317" s="10"/>
      <c r="AK317" s="10"/>
      <c r="AL317" s="10"/>
      <c r="AM317" s="10"/>
      <c r="AN317" s="10"/>
      <c r="AO317" s="10"/>
      <c r="AP317" s="10"/>
      <c r="AQ317" s="10"/>
      <c r="AR317" s="10"/>
      <c r="AS317" s="10"/>
      <c r="AT317" s="10"/>
      <c r="AU317" s="10"/>
      <c r="AV317" s="10"/>
      <c r="AW317" s="10"/>
      <c r="AX317" s="10"/>
      <c r="AY317" s="10"/>
      <c r="AZ317" s="10"/>
      <c r="BA317" s="10"/>
      <c r="BB317" s="10"/>
    </row>
    <row r="318" spans="1:54" x14ac:dyDescent="0.2">
      <c r="A318" s="194">
        <v>20380</v>
      </c>
      <c r="B318" s="195" t="s">
        <v>1920</v>
      </c>
      <c r="C318" s="195" t="s">
        <v>1921</v>
      </c>
      <c r="D318" s="195" t="s">
        <v>1913</v>
      </c>
      <c r="E318" s="195" t="s">
        <v>1914</v>
      </c>
      <c r="F318" s="195" t="s">
        <v>1915</v>
      </c>
      <c r="G318" s="195" t="s">
        <v>217</v>
      </c>
      <c r="H318" s="195" t="s">
        <v>379</v>
      </c>
      <c r="I318" s="195" t="s">
        <v>380</v>
      </c>
      <c r="J318" s="195" t="s">
        <v>381</v>
      </c>
      <c r="K318" s="195" t="s">
        <v>105</v>
      </c>
      <c r="L318" s="195" t="s">
        <v>99</v>
      </c>
      <c r="M318" s="195" t="s">
        <v>264</v>
      </c>
      <c r="N318" s="195" t="s">
        <v>441</v>
      </c>
      <c r="O318" s="195" t="s">
        <v>272</v>
      </c>
      <c r="P318" s="195" t="s">
        <v>1048</v>
      </c>
      <c r="Q318" s="194">
        <v>6</v>
      </c>
      <c r="R318" s="194">
        <v>4</v>
      </c>
      <c r="S318" s="194">
        <v>182</v>
      </c>
      <c r="T318" s="194">
        <v>1</v>
      </c>
      <c r="U318" s="194">
        <v>50</v>
      </c>
      <c r="V318" s="194">
        <v>1</v>
      </c>
      <c r="W318" s="194">
        <v>4</v>
      </c>
      <c r="X318" s="195" t="s">
        <v>345</v>
      </c>
      <c r="Y318" s="195" t="s">
        <v>346</v>
      </c>
      <c r="Z318" s="195" t="s">
        <v>1259</v>
      </c>
      <c r="AA318" s="195" t="s">
        <v>1260</v>
      </c>
      <c r="AC318" s="10"/>
      <c r="AD318" s="10"/>
      <c r="AG318" s="10"/>
      <c r="AH318" s="10"/>
      <c r="AI318" s="10"/>
      <c r="AJ318" s="10"/>
      <c r="AK318" s="10"/>
      <c r="AL318" s="10"/>
      <c r="AM318" s="10"/>
      <c r="AN318" s="10"/>
      <c r="AO318" s="10"/>
      <c r="AP318" s="10"/>
      <c r="AQ318" s="10"/>
      <c r="AR318" s="10"/>
      <c r="AS318" s="10"/>
      <c r="AT318" s="10"/>
      <c r="AU318" s="10"/>
      <c r="AV318" s="10"/>
      <c r="AW318" s="10"/>
      <c r="AX318" s="10"/>
      <c r="AY318" s="10"/>
      <c r="AZ318" s="10"/>
      <c r="BA318" s="10"/>
      <c r="BB318" s="10"/>
    </row>
    <row r="319" spans="1:54" x14ac:dyDescent="0.2">
      <c r="A319" s="194">
        <v>20381</v>
      </c>
      <c r="B319" s="195" t="s">
        <v>1922</v>
      </c>
      <c r="C319" s="195" t="s">
        <v>1923</v>
      </c>
      <c r="D319" s="195" t="s">
        <v>1924</v>
      </c>
      <c r="E319" s="195" t="s">
        <v>1925</v>
      </c>
      <c r="F319" s="195" t="s">
        <v>1926</v>
      </c>
      <c r="G319" s="195" t="s">
        <v>263</v>
      </c>
      <c r="H319" s="195"/>
      <c r="I319" s="195" t="s">
        <v>1207</v>
      </c>
      <c r="J319" s="195" t="s">
        <v>1208</v>
      </c>
      <c r="K319" s="195" t="s">
        <v>105</v>
      </c>
      <c r="L319" s="195" t="s">
        <v>245</v>
      </c>
      <c r="M319" s="195" t="s">
        <v>241</v>
      </c>
      <c r="N319" s="195" t="s">
        <v>358</v>
      </c>
      <c r="O319" s="195" t="s">
        <v>278</v>
      </c>
      <c r="P319" s="195" t="s">
        <v>1196</v>
      </c>
      <c r="Q319" s="194">
        <v>1</v>
      </c>
      <c r="R319" s="194">
        <v>7</v>
      </c>
      <c r="S319" s="194">
        <v>20</v>
      </c>
      <c r="T319" s="194">
        <v>2</v>
      </c>
      <c r="U319" s="194">
        <v>10</v>
      </c>
      <c r="V319" s="194">
        <v>1</v>
      </c>
      <c r="W319" s="194">
        <v>14</v>
      </c>
      <c r="X319" s="195" t="s">
        <v>360</v>
      </c>
      <c r="Y319" s="195" t="s">
        <v>358</v>
      </c>
      <c r="Z319" s="195" t="s">
        <v>1231</v>
      </c>
      <c r="AA319" s="195" t="s">
        <v>1232</v>
      </c>
      <c r="AC319" s="10"/>
      <c r="AD319" s="10"/>
      <c r="AG319" s="10"/>
      <c r="AH319" s="10"/>
      <c r="AI319" s="10"/>
      <c r="AJ319" s="10"/>
      <c r="AK319" s="10"/>
      <c r="AL319" s="10"/>
      <c r="AM319" s="10"/>
      <c r="AN319" s="10"/>
      <c r="AO319" s="10"/>
      <c r="AP319" s="10"/>
      <c r="AQ319" s="10"/>
      <c r="AR319" s="10"/>
      <c r="AS319" s="10"/>
      <c r="AT319" s="10"/>
      <c r="AU319" s="10"/>
      <c r="AV319" s="10"/>
      <c r="AW319" s="10"/>
      <c r="AX319" s="10"/>
      <c r="AY319" s="10"/>
      <c r="AZ319" s="10"/>
      <c r="BA319" s="10"/>
      <c r="BB319" s="10"/>
    </row>
    <row r="320" spans="1:54" x14ac:dyDescent="0.2">
      <c r="A320" s="194">
        <v>20382</v>
      </c>
      <c r="B320" s="195" t="s">
        <v>594</v>
      </c>
      <c r="C320" s="195" t="s">
        <v>1927</v>
      </c>
      <c r="D320" s="195" t="s">
        <v>1928</v>
      </c>
      <c r="E320" s="195" t="s">
        <v>595</v>
      </c>
      <c r="F320" s="195" t="s">
        <v>1929</v>
      </c>
      <c r="G320" s="195" t="s">
        <v>265</v>
      </c>
      <c r="H320" s="195" t="s">
        <v>117</v>
      </c>
      <c r="I320" s="195" t="s">
        <v>554</v>
      </c>
      <c r="J320" s="195" t="s">
        <v>555</v>
      </c>
      <c r="K320" s="195" t="s">
        <v>105</v>
      </c>
      <c r="L320" s="195" t="s">
        <v>118</v>
      </c>
      <c r="M320" s="195" t="s">
        <v>173</v>
      </c>
      <c r="N320" s="195" t="s">
        <v>488</v>
      </c>
      <c r="O320" s="195" t="s">
        <v>272</v>
      </c>
      <c r="P320" s="195" t="s">
        <v>1090</v>
      </c>
      <c r="Q320" s="194">
        <v>1</v>
      </c>
      <c r="R320" s="194">
        <v>1</v>
      </c>
      <c r="S320" s="194">
        <v>12</v>
      </c>
      <c r="T320" s="194">
        <v>1</v>
      </c>
      <c r="U320" s="194">
        <v>12</v>
      </c>
      <c r="V320" s="194">
        <v>1</v>
      </c>
      <c r="W320" s="194">
        <v>1</v>
      </c>
      <c r="X320" s="195" t="s">
        <v>1488</v>
      </c>
      <c r="Y320" s="195" t="s">
        <v>1489</v>
      </c>
      <c r="Z320" s="195" t="s">
        <v>1093</v>
      </c>
      <c r="AA320" s="195" t="s">
        <v>1094</v>
      </c>
      <c r="AC320" s="10"/>
      <c r="AD320" s="10"/>
      <c r="AG320" s="10"/>
      <c r="AH320" s="10"/>
      <c r="AI320" s="10"/>
      <c r="AJ320" s="10"/>
      <c r="AK320" s="10"/>
      <c r="AL320" s="10"/>
      <c r="AM320" s="10"/>
      <c r="AN320" s="10"/>
      <c r="AO320" s="10"/>
      <c r="AP320" s="10"/>
      <c r="AQ320" s="10"/>
      <c r="AR320" s="10"/>
      <c r="AS320" s="10"/>
      <c r="AT320" s="10"/>
      <c r="AU320" s="10"/>
      <c r="AV320" s="10"/>
      <c r="AW320" s="10"/>
      <c r="AX320" s="10"/>
      <c r="AY320" s="10"/>
      <c r="AZ320" s="10"/>
      <c r="BA320" s="10"/>
      <c r="BB320" s="10"/>
    </row>
    <row r="321" spans="1:54" x14ac:dyDescent="0.2">
      <c r="A321" s="194">
        <v>20383</v>
      </c>
      <c r="B321" s="195" t="s">
        <v>1930</v>
      </c>
      <c r="C321" s="195" t="s">
        <v>1931</v>
      </c>
      <c r="D321" s="195" t="s">
        <v>1932</v>
      </c>
      <c r="E321" s="195" t="s">
        <v>1933</v>
      </c>
      <c r="F321" s="195" t="s">
        <v>1934</v>
      </c>
      <c r="G321" s="195" t="s">
        <v>265</v>
      </c>
      <c r="H321" s="195" t="s">
        <v>117</v>
      </c>
      <c r="I321" s="195" t="s">
        <v>543</v>
      </c>
      <c r="J321" s="195" t="s">
        <v>544</v>
      </c>
      <c r="K321" s="195" t="s">
        <v>98</v>
      </c>
      <c r="L321" s="195" t="s">
        <v>118</v>
      </c>
      <c r="M321" s="195" t="s">
        <v>187</v>
      </c>
      <c r="N321" s="195" t="s">
        <v>488</v>
      </c>
      <c r="O321" s="195" t="s">
        <v>272</v>
      </c>
      <c r="P321" s="195" t="s">
        <v>1048</v>
      </c>
      <c r="Q321" s="194">
        <v>3</v>
      </c>
      <c r="R321" s="194">
        <v>6</v>
      </c>
      <c r="S321" s="194">
        <v>28</v>
      </c>
      <c r="T321" s="194">
        <v>1</v>
      </c>
      <c r="U321" s="194">
        <v>14</v>
      </c>
      <c r="V321" s="194">
        <v>1</v>
      </c>
      <c r="W321" s="194">
        <v>6</v>
      </c>
      <c r="X321" s="195" t="s">
        <v>301</v>
      </c>
      <c r="Y321" s="195" t="s">
        <v>174</v>
      </c>
      <c r="Z321" s="195" t="s">
        <v>1248</v>
      </c>
      <c r="AA321" s="195" t="s">
        <v>1249</v>
      </c>
      <c r="AC321" s="10"/>
      <c r="AD321" s="10"/>
      <c r="AG321" s="10"/>
      <c r="AH321" s="10"/>
      <c r="AI321" s="10"/>
      <c r="AJ321" s="10"/>
      <c r="AK321" s="10"/>
      <c r="AL321" s="10"/>
      <c r="AM321" s="10"/>
      <c r="AN321" s="10"/>
      <c r="AO321" s="10"/>
      <c r="AP321" s="10"/>
      <c r="AQ321" s="10"/>
      <c r="AR321" s="10"/>
      <c r="AS321" s="10"/>
      <c r="AT321" s="10"/>
      <c r="AU321" s="10"/>
      <c r="AV321" s="10"/>
      <c r="AW321" s="10"/>
      <c r="AX321" s="10"/>
      <c r="AY321" s="10"/>
      <c r="AZ321" s="10"/>
      <c r="BA321" s="10"/>
      <c r="BB321" s="10"/>
    </row>
    <row r="322" spans="1:54" x14ac:dyDescent="0.2">
      <c r="A322" s="194">
        <v>20384</v>
      </c>
      <c r="B322" s="195" t="s">
        <v>1935</v>
      </c>
      <c r="C322" s="195" t="s">
        <v>1936</v>
      </c>
      <c r="D322" s="195" t="s">
        <v>1932</v>
      </c>
      <c r="E322" s="195" t="s">
        <v>1933</v>
      </c>
      <c r="F322" s="195" t="s">
        <v>1934</v>
      </c>
      <c r="G322" s="195" t="s">
        <v>265</v>
      </c>
      <c r="H322" s="195" t="s">
        <v>117</v>
      </c>
      <c r="I322" s="195" t="s">
        <v>543</v>
      </c>
      <c r="J322" s="195" t="s">
        <v>544</v>
      </c>
      <c r="K322" s="195" t="s">
        <v>98</v>
      </c>
      <c r="L322" s="195" t="s">
        <v>118</v>
      </c>
      <c r="M322" s="195" t="s">
        <v>187</v>
      </c>
      <c r="N322" s="195" t="s">
        <v>488</v>
      </c>
      <c r="O322" s="195" t="s">
        <v>272</v>
      </c>
      <c r="P322" s="195" t="s">
        <v>1048</v>
      </c>
      <c r="Q322" s="194">
        <v>3</v>
      </c>
      <c r="R322" s="194">
        <v>2</v>
      </c>
      <c r="S322" s="194">
        <v>28</v>
      </c>
      <c r="T322" s="194">
        <v>1</v>
      </c>
      <c r="U322" s="194">
        <v>8</v>
      </c>
      <c r="V322" s="194">
        <v>1</v>
      </c>
      <c r="W322" s="194">
        <v>2</v>
      </c>
      <c r="X322" s="195" t="s">
        <v>301</v>
      </c>
      <c r="Y322" s="195" t="s">
        <v>174</v>
      </c>
      <c r="Z322" s="195" t="s">
        <v>1248</v>
      </c>
      <c r="AA322" s="195" t="s">
        <v>1249</v>
      </c>
      <c r="AC322" s="10"/>
      <c r="AD322" s="10"/>
      <c r="AG322" s="10"/>
      <c r="AH322" s="10"/>
      <c r="AI322" s="10"/>
      <c r="AJ322" s="10"/>
      <c r="AK322" s="10"/>
      <c r="AL322" s="10"/>
      <c r="AM322" s="10"/>
      <c r="AN322" s="10"/>
      <c r="AO322" s="10"/>
      <c r="AP322" s="10"/>
      <c r="AQ322" s="10"/>
      <c r="AR322" s="10"/>
      <c r="AS322" s="10"/>
      <c r="AT322" s="10"/>
      <c r="AU322" s="10"/>
      <c r="AV322" s="10"/>
      <c r="AW322" s="10"/>
      <c r="AX322" s="10"/>
      <c r="AY322" s="10"/>
      <c r="AZ322" s="10"/>
      <c r="BA322" s="10"/>
      <c r="BB322" s="10"/>
    </row>
    <row r="323" spans="1:54" x14ac:dyDescent="0.2">
      <c r="A323" s="194">
        <v>20385</v>
      </c>
      <c r="B323" s="195" t="s">
        <v>1937</v>
      </c>
      <c r="C323" s="195" t="s">
        <v>1938</v>
      </c>
      <c r="D323" s="195" t="s">
        <v>1932</v>
      </c>
      <c r="E323" s="195" t="s">
        <v>1933</v>
      </c>
      <c r="F323" s="195" t="s">
        <v>1934</v>
      </c>
      <c r="G323" s="195" t="s">
        <v>265</v>
      </c>
      <c r="H323" s="195" t="s">
        <v>117</v>
      </c>
      <c r="I323" s="195" t="s">
        <v>543</v>
      </c>
      <c r="J323" s="195" t="s">
        <v>544</v>
      </c>
      <c r="K323" s="195" t="s">
        <v>98</v>
      </c>
      <c r="L323" s="195" t="s">
        <v>118</v>
      </c>
      <c r="M323" s="195" t="s">
        <v>187</v>
      </c>
      <c r="N323" s="195" t="s">
        <v>488</v>
      </c>
      <c r="O323" s="195" t="s">
        <v>272</v>
      </c>
      <c r="P323" s="195" t="s">
        <v>1048</v>
      </c>
      <c r="Q323" s="194">
        <v>3</v>
      </c>
      <c r="R323" s="194">
        <v>2</v>
      </c>
      <c r="S323" s="194">
        <v>28</v>
      </c>
      <c r="T323" s="194">
        <v>1</v>
      </c>
      <c r="U323" s="194">
        <v>6</v>
      </c>
      <c r="V323" s="194">
        <v>1</v>
      </c>
      <c r="W323" s="194">
        <v>2</v>
      </c>
      <c r="X323" s="195" t="s">
        <v>301</v>
      </c>
      <c r="Y323" s="195" t="s">
        <v>174</v>
      </c>
      <c r="Z323" s="195" t="s">
        <v>1248</v>
      </c>
      <c r="AA323" s="195" t="s">
        <v>1249</v>
      </c>
      <c r="AC323" s="10"/>
      <c r="AD323" s="10"/>
      <c r="AG323" s="10"/>
      <c r="AH323" s="10"/>
      <c r="AI323" s="10"/>
      <c r="AJ323" s="10"/>
      <c r="AK323" s="10"/>
      <c r="AL323" s="10"/>
      <c r="AM323" s="10"/>
      <c r="AN323" s="10"/>
      <c r="AO323" s="10"/>
      <c r="AP323" s="10"/>
      <c r="AQ323" s="10"/>
      <c r="AR323" s="10"/>
      <c r="AS323" s="10"/>
      <c r="AT323" s="10"/>
      <c r="AU323" s="10"/>
      <c r="AV323" s="10"/>
      <c r="AW323" s="10"/>
      <c r="AX323" s="10"/>
      <c r="AY323" s="10"/>
      <c r="AZ323" s="10"/>
      <c r="BA323" s="10"/>
      <c r="BB323" s="10"/>
    </row>
    <row r="324" spans="1:54" x14ac:dyDescent="0.2">
      <c r="A324" s="194">
        <v>20386</v>
      </c>
      <c r="B324" s="195" t="s">
        <v>1939</v>
      </c>
      <c r="C324" s="195" t="s">
        <v>1940</v>
      </c>
      <c r="D324" s="195" t="s">
        <v>1941</v>
      </c>
      <c r="E324" s="195" t="s">
        <v>1939</v>
      </c>
      <c r="F324" s="195" t="s">
        <v>1942</v>
      </c>
      <c r="G324" s="195" t="s">
        <v>217</v>
      </c>
      <c r="H324" s="195" t="s">
        <v>103</v>
      </c>
      <c r="I324" s="195" t="s">
        <v>104</v>
      </c>
      <c r="J324" s="195" t="s">
        <v>343</v>
      </c>
      <c r="K324" s="195" t="s">
        <v>105</v>
      </c>
      <c r="L324" s="195" t="s">
        <v>99</v>
      </c>
      <c r="M324" s="195" t="s">
        <v>100</v>
      </c>
      <c r="N324" s="195" t="s">
        <v>100</v>
      </c>
      <c r="O324" s="195" t="s">
        <v>272</v>
      </c>
      <c r="P324" s="195" t="s">
        <v>1048</v>
      </c>
      <c r="Q324" s="194">
        <v>1</v>
      </c>
      <c r="R324" s="194">
        <v>9</v>
      </c>
      <c r="S324" s="194">
        <v>15</v>
      </c>
      <c r="T324" s="194">
        <v>1</v>
      </c>
      <c r="U324" s="194">
        <v>15</v>
      </c>
      <c r="V324" s="194">
        <v>1</v>
      </c>
      <c r="W324" s="194">
        <v>9</v>
      </c>
      <c r="X324" s="195" t="s">
        <v>1892</v>
      </c>
      <c r="Y324" s="195" t="s">
        <v>1893</v>
      </c>
      <c r="Z324" s="195" t="s">
        <v>1098</v>
      </c>
      <c r="AA324" s="195" t="s">
        <v>1099</v>
      </c>
      <c r="AC324" s="10"/>
      <c r="AD324" s="10"/>
      <c r="AG324" s="10"/>
      <c r="AH324" s="10"/>
      <c r="AI324" s="10"/>
      <c r="AJ324" s="10"/>
      <c r="AK324" s="10"/>
      <c r="AL324" s="10"/>
      <c r="AM324" s="10"/>
      <c r="AN324" s="10"/>
      <c r="AO324" s="10"/>
      <c r="AP324" s="10"/>
      <c r="AQ324" s="10"/>
      <c r="AR324" s="10"/>
      <c r="AS324" s="10"/>
      <c r="AT324" s="10"/>
      <c r="AU324" s="10"/>
      <c r="AV324" s="10"/>
      <c r="AW324" s="10"/>
      <c r="AX324" s="10"/>
      <c r="AY324" s="10"/>
      <c r="AZ324" s="10"/>
      <c r="BA324" s="10"/>
      <c r="BB324" s="10"/>
    </row>
    <row r="325" spans="1:54" x14ac:dyDescent="0.2">
      <c r="A325" s="194">
        <v>20387</v>
      </c>
      <c r="B325" s="195" t="s">
        <v>1943</v>
      </c>
      <c r="C325" s="195" t="s">
        <v>1944</v>
      </c>
      <c r="D325" s="195" t="s">
        <v>1945</v>
      </c>
      <c r="E325" s="195" t="s">
        <v>1946</v>
      </c>
      <c r="F325" s="195" t="s">
        <v>1947</v>
      </c>
      <c r="G325" s="195" t="s">
        <v>217</v>
      </c>
      <c r="H325" s="195" t="s">
        <v>103</v>
      </c>
      <c r="I325" s="195" t="s">
        <v>104</v>
      </c>
      <c r="J325" s="195" t="s">
        <v>343</v>
      </c>
      <c r="K325" s="195" t="s">
        <v>98</v>
      </c>
      <c r="L325" s="195" t="s">
        <v>99</v>
      </c>
      <c r="M325" s="195" t="s">
        <v>100</v>
      </c>
      <c r="N325" s="195" t="s">
        <v>100</v>
      </c>
      <c r="O325" s="195" t="s">
        <v>272</v>
      </c>
      <c r="P325" s="195" t="s">
        <v>1048</v>
      </c>
      <c r="Q325" s="194">
        <v>1</v>
      </c>
      <c r="R325" s="194">
        <v>5</v>
      </c>
      <c r="S325" s="194">
        <v>8</v>
      </c>
      <c r="T325" s="194">
        <v>1</v>
      </c>
      <c r="U325" s="194">
        <v>8</v>
      </c>
      <c r="V325" s="194">
        <v>1</v>
      </c>
      <c r="W325" s="194">
        <v>5</v>
      </c>
      <c r="X325" s="195" t="s">
        <v>500</v>
      </c>
      <c r="Y325" s="195" t="s">
        <v>501</v>
      </c>
      <c r="Z325" s="195" t="s">
        <v>1098</v>
      </c>
      <c r="AA325" s="195" t="s">
        <v>1099</v>
      </c>
      <c r="AC325" s="10"/>
      <c r="AD325" s="10"/>
      <c r="AG325" s="10"/>
      <c r="AH325" s="10"/>
      <c r="AI325" s="10"/>
      <c r="AJ325" s="10"/>
      <c r="AK325" s="10"/>
      <c r="AL325" s="10"/>
      <c r="AM325" s="10"/>
      <c r="AN325" s="10"/>
      <c r="AO325" s="10"/>
      <c r="AP325" s="10"/>
      <c r="AQ325" s="10"/>
      <c r="AR325" s="10"/>
      <c r="AS325" s="10"/>
      <c r="AT325" s="10"/>
      <c r="AU325" s="10"/>
      <c r="AV325" s="10"/>
      <c r="AW325" s="10"/>
      <c r="AX325" s="10"/>
      <c r="AY325" s="10"/>
      <c r="AZ325" s="10"/>
      <c r="BA325" s="10"/>
      <c r="BB325" s="10"/>
    </row>
    <row r="326" spans="1:54" x14ac:dyDescent="0.2">
      <c r="A326" s="194">
        <v>20388</v>
      </c>
      <c r="B326" s="195" t="s">
        <v>1948</v>
      </c>
      <c r="C326" s="195" t="s">
        <v>1949</v>
      </c>
      <c r="D326" s="195" t="s">
        <v>1950</v>
      </c>
      <c r="E326" s="195" t="s">
        <v>1948</v>
      </c>
      <c r="F326" s="195" t="s">
        <v>1951</v>
      </c>
      <c r="G326" s="195" t="s">
        <v>217</v>
      </c>
      <c r="H326" s="195" t="s">
        <v>103</v>
      </c>
      <c r="I326" s="195" t="s">
        <v>104</v>
      </c>
      <c r="J326" s="195" t="s">
        <v>343</v>
      </c>
      <c r="K326" s="195" t="s">
        <v>98</v>
      </c>
      <c r="L326" s="195" t="s">
        <v>99</v>
      </c>
      <c r="M326" s="195" t="s">
        <v>100</v>
      </c>
      <c r="N326" s="195" t="s">
        <v>100</v>
      </c>
      <c r="O326" s="195" t="s">
        <v>272</v>
      </c>
      <c r="P326" s="195" t="s">
        <v>1048</v>
      </c>
      <c r="Q326" s="194">
        <v>1</v>
      </c>
      <c r="R326" s="194">
        <v>9</v>
      </c>
      <c r="S326" s="194">
        <v>15</v>
      </c>
      <c r="T326" s="194">
        <v>1</v>
      </c>
      <c r="U326" s="194">
        <v>15</v>
      </c>
      <c r="V326" s="194">
        <v>1</v>
      </c>
      <c r="W326" s="194">
        <v>9</v>
      </c>
      <c r="X326" s="195" t="s">
        <v>369</v>
      </c>
      <c r="Y326" s="195" t="s">
        <v>340</v>
      </c>
      <c r="Z326" s="195" t="s">
        <v>1098</v>
      </c>
      <c r="AA326" s="195" t="s">
        <v>1099</v>
      </c>
      <c r="AC326" s="10"/>
      <c r="AD326" s="10"/>
      <c r="AG326" s="10"/>
      <c r="AH326" s="10"/>
      <c r="AI326" s="10"/>
      <c r="AJ326" s="10"/>
      <c r="AK326" s="10"/>
      <c r="AL326" s="10"/>
      <c r="AM326" s="10"/>
      <c r="AN326" s="10"/>
      <c r="AO326" s="10"/>
      <c r="AP326" s="10"/>
      <c r="AQ326" s="10"/>
      <c r="AR326" s="10"/>
      <c r="AS326" s="10"/>
      <c r="AT326" s="10"/>
      <c r="AU326" s="10"/>
      <c r="AV326" s="10"/>
      <c r="AW326" s="10"/>
      <c r="AX326" s="10"/>
      <c r="AY326" s="10"/>
      <c r="AZ326" s="10"/>
      <c r="BA326" s="10"/>
      <c r="BB326" s="10"/>
    </row>
    <row r="327" spans="1:54" x14ac:dyDescent="0.2">
      <c r="A327" s="194">
        <v>20389</v>
      </c>
      <c r="B327" s="195" t="s">
        <v>1952</v>
      </c>
      <c r="C327" s="195" t="s">
        <v>1952</v>
      </c>
      <c r="D327" s="195" t="s">
        <v>1953</v>
      </c>
      <c r="E327" s="195" t="s">
        <v>1952</v>
      </c>
      <c r="F327" s="195" t="s">
        <v>1952</v>
      </c>
      <c r="G327" s="195" t="s">
        <v>265</v>
      </c>
      <c r="H327" s="195" t="s">
        <v>117</v>
      </c>
      <c r="I327" s="195" t="s">
        <v>1166</v>
      </c>
      <c r="J327" s="195" t="s">
        <v>1167</v>
      </c>
      <c r="K327" s="195" t="s">
        <v>98</v>
      </c>
      <c r="L327" s="195" t="s">
        <v>99</v>
      </c>
      <c r="M327" s="195" t="s">
        <v>100</v>
      </c>
      <c r="N327" s="195" t="s">
        <v>100</v>
      </c>
      <c r="O327" s="195" t="s">
        <v>272</v>
      </c>
      <c r="P327" s="195" t="s">
        <v>1048</v>
      </c>
      <c r="Q327" s="194">
        <v>1</v>
      </c>
      <c r="R327" s="194">
        <v>3</v>
      </c>
      <c r="S327" s="194">
        <v>90</v>
      </c>
      <c r="T327" s="194">
        <v>1</v>
      </c>
      <c r="U327" s="194">
        <v>90</v>
      </c>
      <c r="V327" s="194">
        <v>1</v>
      </c>
      <c r="W327" s="194">
        <v>3</v>
      </c>
      <c r="X327" s="195" t="s">
        <v>1892</v>
      </c>
      <c r="Y327" s="195" t="s">
        <v>1893</v>
      </c>
      <c r="Z327" s="195" t="s">
        <v>1362</v>
      </c>
      <c r="AA327" s="195" t="s">
        <v>1363</v>
      </c>
      <c r="AC327" s="10"/>
      <c r="AD327" s="10"/>
      <c r="AG327" s="10"/>
      <c r="AH327" s="10"/>
      <c r="AI327" s="10"/>
      <c r="AJ327" s="10"/>
      <c r="AK327" s="10"/>
      <c r="AL327" s="10"/>
      <c r="AM327" s="10"/>
      <c r="AN327" s="10"/>
      <c r="AO327" s="10"/>
      <c r="AP327" s="10"/>
      <c r="AQ327" s="10"/>
      <c r="AR327" s="10"/>
      <c r="AS327" s="10"/>
      <c r="AT327" s="10"/>
      <c r="AU327" s="10"/>
      <c r="AV327" s="10"/>
      <c r="AW327" s="10"/>
      <c r="AX327" s="10"/>
      <c r="AY327" s="10"/>
      <c r="AZ327" s="10"/>
      <c r="BA327" s="10"/>
      <c r="BB327" s="10"/>
    </row>
    <row r="328" spans="1:54" x14ac:dyDescent="0.2">
      <c r="A328" s="194">
        <v>20390</v>
      </c>
      <c r="B328" s="195" t="s">
        <v>598</v>
      </c>
      <c r="C328" s="195" t="s">
        <v>598</v>
      </c>
      <c r="D328" s="195" t="s">
        <v>1954</v>
      </c>
      <c r="E328" s="195" t="s">
        <v>598</v>
      </c>
      <c r="F328" s="195" t="s">
        <v>598</v>
      </c>
      <c r="G328" s="195" t="s">
        <v>217</v>
      </c>
      <c r="H328" s="195" t="s">
        <v>429</v>
      </c>
      <c r="I328" s="195" t="s">
        <v>430</v>
      </c>
      <c r="J328" s="195" t="s">
        <v>431</v>
      </c>
      <c r="K328" s="195" t="s">
        <v>98</v>
      </c>
      <c r="L328" s="195" t="s">
        <v>99</v>
      </c>
      <c r="M328" s="195" t="s">
        <v>440</v>
      </c>
      <c r="N328" s="195" t="s">
        <v>599</v>
      </c>
      <c r="O328" s="195" t="s">
        <v>278</v>
      </c>
      <c r="P328" s="195" t="s">
        <v>1048</v>
      </c>
      <c r="Q328" s="194">
        <v>1</v>
      </c>
      <c r="R328" s="194">
        <v>12</v>
      </c>
      <c r="S328" s="194">
        <v>10</v>
      </c>
      <c r="T328" s="194">
        <v>1</v>
      </c>
      <c r="U328" s="194">
        <v>10</v>
      </c>
      <c r="V328" s="194">
        <v>1</v>
      </c>
      <c r="W328" s="194">
        <v>12</v>
      </c>
      <c r="X328" s="195" t="s">
        <v>336</v>
      </c>
      <c r="Y328" s="195" t="s">
        <v>337</v>
      </c>
      <c r="Z328" s="195" t="s">
        <v>1098</v>
      </c>
      <c r="AA328" s="195" t="s">
        <v>1099</v>
      </c>
      <c r="AC328" s="10"/>
      <c r="AD328" s="10"/>
      <c r="AG328" s="10"/>
      <c r="AH328" s="10"/>
      <c r="AI328" s="10"/>
      <c r="AJ328" s="10"/>
      <c r="AK328" s="10"/>
      <c r="AL328" s="10"/>
      <c r="AM328" s="10"/>
      <c r="AN328" s="10"/>
      <c r="AO328" s="10"/>
      <c r="AP328" s="10"/>
      <c r="AQ328" s="10"/>
      <c r="AR328" s="10"/>
      <c r="AS328" s="10"/>
      <c r="AT328" s="10"/>
      <c r="AU328" s="10"/>
      <c r="AV328" s="10"/>
      <c r="AW328" s="10"/>
      <c r="AX328" s="10"/>
      <c r="AY328" s="10"/>
      <c r="AZ328" s="10"/>
      <c r="BA328" s="10"/>
      <c r="BB328" s="10"/>
    </row>
    <row r="329" spans="1:54" x14ac:dyDescent="0.2">
      <c r="A329" s="194">
        <v>20391</v>
      </c>
      <c r="B329" s="195" t="s">
        <v>1955</v>
      </c>
      <c r="C329" s="195" t="s">
        <v>1955</v>
      </c>
      <c r="D329" s="195" t="s">
        <v>1956</v>
      </c>
      <c r="E329" s="195" t="s">
        <v>1955</v>
      </c>
      <c r="F329" s="195" t="s">
        <v>1955</v>
      </c>
      <c r="G329" s="195" t="s">
        <v>217</v>
      </c>
      <c r="H329" s="195" t="s">
        <v>136</v>
      </c>
      <c r="I329" s="195" t="s">
        <v>137</v>
      </c>
      <c r="J329" s="195" t="s">
        <v>289</v>
      </c>
      <c r="K329" s="195" t="s">
        <v>98</v>
      </c>
      <c r="L329" s="195" t="s">
        <v>99</v>
      </c>
      <c r="M329" s="195" t="s">
        <v>264</v>
      </c>
      <c r="N329" s="195" t="s">
        <v>139</v>
      </c>
      <c r="O329" s="195" t="s">
        <v>272</v>
      </c>
      <c r="P329" s="195" t="s">
        <v>1040</v>
      </c>
      <c r="Q329" s="194">
        <v>1</v>
      </c>
      <c r="R329" s="194">
        <v>6</v>
      </c>
      <c r="S329" s="194">
        <v>16</v>
      </c>
      <c r="T329" s="194">
        <v>1</v>
      </c>
      <c r="U329" s="194">
        <v>16</v>
      </c>
      <c r="V329" s="194">
        <v>1</v>
      </c>
      <c r="W329" s="194">
        <v>6</v>
      </c>
      <c r="X329" s="195" t="s">
        <v>444</v>
      </c>
      <c r="Y329" s="195" t="s">
        <v>445</v>
      </c>
      <c r="Z329" s="195" t="s">
        <v>1076</v>
      </c>
      <c r="AA329" s="195" t="s">
        <v>1077</v>
      </c>
      <c r="AC329" s="10"/>
      <c r="AD329" s="10"/>
      <c r="AG329" s="10"/>
      <c r="AH329" s="10"/>
      <c r="AI329" s="10"/>
      <c r="AJ329" s="10"/>
      <c r="AK329" s="10"/>
      <c r="AL329" s="10"/>
      <c r="AM329" s="10"/>
      <c r="AN329" s="10"/>
      <c r="AO329" s="10"/>
      <c r="AP329" s="10"/>
      <c r="AQ329" s="10"/>
      <c r="AR329" s="10"/>
      <c r="AS329" s="10"/>
      <c r="AT329" s="10"/>
      <c r="AU329" s="10"/>
      <c r="AV329" s="10"/>
      <c r="AW329" s="10"/>
      <c r="AX329" s="10"/>
      <c r="AY329" s="10"/>
      <c r="AZ329" s="10"/>
      <c r="BA329" s="10"/>
      <c r="BB329" s="10"/>
    </row>
    <row r="330" spans="1:54" x14ac:dyDescent="0.2">
      <c r="A330" s="194">
        <v>20392</v>
      </c>
      <c r="B330" s="195" t="s">
        <v>1957</v>
      </c>
      <c r="C330" s="195" t="s">
        <v>1958</v>
      </c>
      <c r="D330" s="195" t="s">
        <v>1959</v>
      </c>
      <c r="E330" s="195" t="s">
        <v>1960</v>
      </c>
      <c r="F330" s="195" t="s">
        <v>1960</v>
      </c>
      <c r="G330" s="195" t="s">
        <v>217</v>
      </c>
      <c r="H330" s="195" t="s">
        <v>136</v>
      </c>
      <c r="I330" s="195" t="s">
        <v>137</v>
      </c>
      <c r="J330" s="195" t="s">
        <v>289</v>
      </c>
      <c r="K330" s="195" t="s">
        <v>98</v>
      </c>
      <c r="L330" s="195" t="s">
        <v>99</v>
      </c>
      <c r="M330" s="195" t="s">
        <v>264</v>
      </c>
      <c r="N330" s="195" t="s">
        <v>139</v>
      </c>
      <c r="O330" s="195" t="s">
        <v>272</v>
      </c>
      <c r="P330" s="195" t="s">
        <v>1040</v>
      </c>
      <c r="Q330" s="194">
        <v>1</v>
      </c>
      <c r="R330" s="194">
        <v>6</v>
      </c>
      <c r="S330" s="194">
        <v>19</v>
      </c>
      <c r="T330" s="194">
        <v>1</v>
      </c>
      <c r="U330" s="194">
        <v>19</v>
      </c>
      <c r="V330" s="194">
        <v>1</v>
      </c>
      <c r="W330" s="194">
        <v>6</v>
      </c>
      <c r="X330" s="195" t="s">
        <v>444</v>
      </c>
      <c r="Y330" s="195" t="s">
        <v>445</v>
      </c>
      <c r="Z330" s="195" t="s">
        <v>1147</v>
      </c>
      <c r="AA330" s="195" t="s">
        <v>318</v>
      </c>
      <c r="AC330" s="10"/>
      <c r="AD330" s="10"/>
      <c r="AG330" s="10"/>
      <c r="AH330" s="10"/>
      <c r="AI330" s="10"/>
      <c r="AJ330" s="10"/>
      <c r="AK330" s="10"/>
      <c r="AL330" s="10"/>
      <c r="AM330" s="10"/>
      <c r="AN330" s="10"/>
      <c r="AO330" s="10"/>
      <c r="AP330" s="10"/>
      <c r="AQ330" s="10"/>
      <c r="AR330" s="10"/>
      <c r="AS330" s="10"/>
      <c r="AT330" s="10"/>
      <c r="AU330" s="10"/>
      <c r="AV330" s="10"/>
      <c r="AW330" s="10"/>
      <c r="AX330" s="10"/>
      <c r="AY330" s="10"/>
      <c r="AZ330" s="10"/>
      <c r="BA330" s="10"/>
      <c r="BB330" s="10"/>
    </row>
    <row r="331" spans="1:54" x14ac:dyDescent="0.2">
      <c r="A331" s="194">
        <v>20393</v>
      </c>
      <c r="B331" s="195" t="s">
        <v>1961</v>
      </c>
      <c r="C331" s="195" t="s">
        <v>1961</v>
      </c>
      <c r="D331" s="195" t="s">
        <v>1962</v>
      </c>
      <c r="E331" s="195" t="s">
        <v>1961</v>
      </c>
      <c r="F331" s="195" t="s">
        <v>1961</v>
      </c>
      <c r="G331" s="195" t="s">
        <v>217</v>
      </c>
      <c r="H331" s="195" t="s">
        <v>136</v>
      </c>
      <c r="I331" s="195" t="s">
        <v>137</v>
      </c>
      <c r="J331" s="195" t="s">
        <v>289</v>
      </c>
      <c r="K331" s="195" t="s">
        <v>98</v>
      </c>
      <c r="L331" s="195" t="s">
        <v>99</v>
      </c>
      <c r="M331" s="195" t="s">
        <v>264</v>
      </c>
      <c r="N331" s="195" t="s">
        <v>139</v>
      </c>
      <c r="O331" s="195" t="s">
        <v>1075</v>
      </c>
      <c r="P331" s="195" t="s">
        <v>1040</v>
      </c>
      <c r="Q331" s="194">
        <v>1</v>
      </c>
      <c r="R331" s="194">
        <v>6</v>
      </c>
      <c r="S331" s="194">
        <v>11</v>
      </c>
      <c r="T331" s="194">
        <v>1</v>
      </c>
      <c r="U331" s="194">
        <v>11</v>
      </c>
      <c r="V331" s="194">
        <v>1</v>
      </c>
      <c r="W331" s="194">
        <v>6</v>
      </c>
      <c r="X331" s="195" t="s">
        <v>444</v>
      </c>
      <c r="Y331" s="195" t="s">
        <v>445</v>
      </c>
      <c r="Z331" s="195" t="s">
        <v>1098</v>
      </c>
      <c r="AA331" s="195" t="s">
        <v>1099</v>
      </c>
      <c r="AC331" s="10"/>
      <c r="AD331" s="10"/>
      <c r="AG331" s="10"/>
      <c r="AH331" s="10"/>
      <c r="AI331" s="10"/>
      <c r="AJ331" s="10"/>
      <c r="AK331" s="10"/>
      <c r="AL331" s="10"/>
      <c r="AM331" s="10"/>
      <c r="AN331" s="10"/>
      <c r="AO331" s="10"/>
      <c r="AP331" s="10"/>
      <c r="AQ331" s="10"/>
      <c r="AR331" s="10"/>
      <c r="AS331" s="10"/>
      <c r="AT331" s="10"/>
      <c r="AU331" s="10"/>
      <c r="AV331" s="10"/>
      <c r="AW331" s="10"/>
      <c r="AX331" s="10"/>
      <c r="AY331" s="10"/>
      <c r="AZ331" s="10"/>
      <c r="BA331" s="10"/>
      <c r="BB331" s="10"/>
    </row>
    <row r="332" spans="1:54" x14ac:dyDescent="0.2">
      <c r="A332" s="194">
        <v>20394</v>
      </c>
      <c r="B332" s="195" t="s">
        <v>601</v>
      </c>
      <c r="C332" s="195" t="s">
        <v>1963</v>
      </c>
      <c r="D332" s="195" t="s">
        <v>1964</v>
      </c>
      <c r="E332" s="195" t="s">
        <v>601</v>
      </c>
      <c r="F332" s="195" t="s">
        <v>1965</v>
      </c>
      <c r="G332" s="195" t="s">
        <v>217</v>
      </c>
      <c r="H332" s="195" t="s">
        <v>284</v>
      </c>
      <c r="I332" s="195" t="s">
        <v>113</v>
      </c>
      <c r="J332" s="195" t="s">
        <v>285</v>
      </c>
      <c r="K332" s="195" t="s">
        <v>98</v>
      </c>
      <c r="L332" s="195" t="s">
        <v>99</v>
      </c>
      <c r="M332" s="195" t="s">
        <v>114</v>
      </c>
      <c r="N332" s="195" t="s">
        <v>115</v>
      </c>
      <c r="O332" s="195" t="s">
        <v>278</v>
      </c>
      <c r="P332" s="195" t="s">
        <v>1048</v>
      </c>
      <c r="Q332" s="194">
        <v>1</v>
      </c>
      <c r="R332" s="194">
        <v>12</v>
      </c>
      <c r="S332" s="194">
        <v>15</v>
      </c>
      <c r="T332" s="194">
        <v>1</v>
      </c>
      <c r="U332" s="194">
        <v>15</v>
      </c>
      <c r="V332" s="194">
        <v>1</v>
      </c>
      <c r="W332" s="194">
        <v>12</v>
      </c>
      <c r="X332" s="195" t="s">
        <v>414</v>
      </c>
      <c r="Y332" s="195" t="s">
        <v>415</v>
      </c>
      <c r="Z332" s="195" t="s">
        <v>1098</v>
      </c>
      <c r="AA332" s="195" t="s">
        <v>1099</v>
      </c>
      <c r="AC332" s="10"/>
      <c r="AD332" s="10"/>
      <c r="AG332" s="10"/>
      <c r="AH332" s="10"/>
      <c r="AI332" s="10"/>
      <c r="AJ332" s="10"/>
      <c r="AK332" s="10"/>
      <c r="AL332" s="10"/>
      <c r="AM332" s="10"/>
      <c r="AN332" s="10"/>
      <c r="AO332" s="10"/>
      <c r="AP332" s="10"/>
      <c r="AQ332" s="10"/>
      <c r="AR332" s="10"/>
      <c r="AS332" s="10"/>
      <c r="AT332" s="10"/>
      <c r="AU332" s="10"/>
      <c r="AV332" s="10"/>
      <c r="AW332" s="10"/>
      <c r="AX332" s="10"/>
      <c r="AY332" s="10"/>
      <c r="AZ332" s="10"/>
      <c r="BA332" s="10"/>
      <c r="BB332" s="10"/>
    </row>
    <row r="333" spans="1:54" x14ac:dyDescent="0.2">
      <c r="A333" s="194">
        <v>20395</v>
      </c>
      <c r="B333" s="195" t="s">
        <v>603</v>
      </c>
      <c r="C333" s="195" t="s">
        <v>603</v>
      </c>
      <c r="D333" s="195" t="s">
        <v>1966</v>
      </c>
      <c r="E333" s="195" t="s">
        <v>604</v>
      </c>
      <c r="F333" s="195" t="s">
        <v>604</v>
      </c>
      <c r="G333" s="195" t="s">
        <v>217</v>
      </c>
      <c r="H333" s="195" t="s">
        <v>442</v>
      </c>
      <c r="I333" s="195" t="s">
        <v>443</v>
      </c>
      <c r="J333" s="195" t="s">
        <v>283</v>
      </c>
      <c r="K333" s="195" t="s">
        <v>98</v>
      </c>
      <c r="L333" s="195" t="s">
        <v>166</v>
      </c>
      <c r="M333" s="195" t="s">
        <v>190</v>
      </c>
      <c r="N333" s="195" t="s">
        <v>190</v>
      </c>
      <c r="O333" s="195" t="s">
        <v>272</v>
      </c>
      <c r="P333" s="195" t="s">
        <v>1048</v>
      </c>
      <c r="Q333" s="194">
        <v>3</v>
      </c>
      <c r="R333" s="194">
        <v>6</v>
      </c>
      <c r="S333" s="194">
        <v>41</v>
      </c>
      <c r="T333" s="194">
        <v>1</v>
      </c>
      <c r="U333" s="194">
        <v>16</v>
      </c>
      <c r="V333" s="194">
        <v>1</v>
      </c>
      <c r="W333" s="194">
        <v>6</v>
      </c>
      <c r="X333" s="195" t="s">
        <v>465</v>
      </c>
      <c r="Y333" s="195" t="s">
        <v>466</v>
      </c>
      <c r="Z333" s="195" t="s">
        <v>1041</v>
      </c>
      <c r="AA333" s="195" t="s">
        <v>1042</v>
      </c>
      <c r="AC333" s="10"/>
      <c r="AD333" s="10"/>
      <c r="AG333" s="10"/>
      <c r="AH333" s="10"/>
      <c r="AI333" s="10"/>
      <c r="AJ333" s="10"/>
      <c r="AK333" s="10"/>
      <c r="AL333" s="10"/>
      <c r="AM333" s="10"/>
      <c r="AN333" s="10"/>
      <c r="AO333" s="10"/>
      <c r="AP333" s="10"/>
      <c r="AQ333" s="10"/>
      <c r="AR333" s="10"/>
      <c r="AS333" s="10"/>
      <c r="AT333" s="10"/>
      <c r="AU333" s="10"/>
      <c r="AV333" s="10"/>
      <c r="AW333" s="10"/>
      <c r="AX333" s="10"/>
      <c r="AY333" s="10"/>
      <c r="AZ333" s="10"/>
      <c r="BA333" s="10"/>
      <c r="BB333" s="10"/>
    </row>
    <row r="334" spans="1:54" x14ac:dyDescent="0.2">
      <c r="A334" s="194">
        <v>20396</v>
      </c>
      <c r="B334" s="195" t="s">
        <v>605</v>
      </c>
      <c r="C334" s="195" t="s">
        <v>605</v>
      </c>
      <c r="D334" s="195" t="s">
        <v>1966</v>
      </c>
      <c r="E334" s="195" t="s">
        <v>604</v>
      </c>
      <c r="F334" s="195" t="s">
        <v>604</v>
      </c>
      <c r="G334" s="195" t="s">
        <v>217</v>
      </c>
      <c r="H334" s="195" t="s">
        <v>442</v>
      </c>
      <c r="I334" s="195" t="s">
        <v>443</v>
      </c>
      <c r="J334" s="195" t="s">
        <v>283</v>
      </c>
      <c r="K334" s="195" t="s">
        <v>98</v>
      </c>
      <c r="L334" s="195" t="s">
        <v>166</v>
      </c>
      <c r="M334" s="195" t="s">
        <v>190</v>
      </c>
      <c r="N334" s="195" t="s">
        <v>190</v>
      </c>
      <c r="O334" s="195" t="s">
        <v>272</v>
      </c>
      <c r="P334" s="195" t="s">
        <v>1048</v>
      </c>
      <c r="Q334" s="194">
        <v>3</v>
      </c>
      <c r="R334" s="194">
        <v>6</v>
      </c>
      <c r="S334" s="194">
        <v>41</v>
      </c>
      <c r="T334" s="194">
        <v>1</v>
      </c>
      <c r="U334" s="194">
        <v>16</v>
      </c>
      <c r="V334" s="194">
        <v>1</v>
      </c>
      <c r="W334" s="194">
        <v>6</v>
      </c>
      <c r="X334" s="195" t="s">
        <v>465</v>
      </c>
      <c r="Y334" s="195" t="s">
        <v>466</v>
      </c>
      <c r="Z334" s="195" t="s">
        <v>1041</v>
      </c>
      <c r="AA334" s="195" t="s">
        <v>1042</v>
      </c>
      <c r="AC334" s="10"/>
      <c r="AD334" s="10"/>
      <c r="AG334" s="10"/>
      <c r="AH334" s="10"/>
      <c r="AI334" s="10"/>
      <c r="AJ334" s="10"/>
      <c r="AK334" s="10"/>
      <c r="AL334" s="10"/>
      <c r="AM334" s="10"/>
      <c r="AN334" s="10"/>
      <c r="AO334" s="10"/>
      <c r="AP334" s="10"/>
      <c r="AQ334" s="10"/>
      <c r="AR334" s="10"/>
      <c r="AS334" s="10"/>
      <c r="AT334" s="10"/>
      <c r="AU334" s="10"/>
      <c r="AV334" s="10"/>
      <c r="AW334" s="10"/>
      <c r="AX334" s="10"/>
      <c r="AY334" s="10"/>
      <c r="AZ334" s="10"/>
      <c r="BA334" s="10"/>
      <c r="BB334" s="10"/>
    </row>
    <row r="335" spans="1:54" x14ac:dyDescent="0.2">
      <c r="A335" s="194">
        <v>20397</v>
      </c>
      <c r="B335" s="195" t="s">
        <v>1967</v>
      </c>
      <c r="C335" s="195" t="s">
        <v>1967</v>
      </c>
      <c r="D335" s="195" t="s">
        <v>1966</v>
      </c>
      <c r="E335" s="195" t="s">
        <v>604</v>
      </c>
      <c r="F335" s="195" t="s">
        <v>604</v>
      </c>
      <c r="G335" s="195" t="s">
        <v>217</v>
      </c>
      <c r="H335" s="195" t="s">
        <v>442</v>
      </c>
      <c r="I335" s="195" t="s">
        <v>443</v>
      </c>
      <c r="J335" s="195" t="s">
        <v>283</v>
      </c>
      <c r="K335" s="195" t="s">
        <v>98</v>
      </c>
      <c r="L335" s="195" t="s">
        <v>166</v>
      </c>
      <c r="M335" s="195" t="s">
        <v>190</v>
      </c>
      <c r="N335" s="195" t="s">
        <v>190</v>
      </c>
      <c r="O335" s="195" t="s">
        <v>272</v>
      </c>
      <c r="P335" s="195" t="s">
        <v>1048</v>
      </c>
      <c r="Q335" s="194">
        <v>3</v>
      </c>
      <c r="R335" s="194">
        <v>6</v>
      </c>
      <c r="S335" s="194">
        <v>41</v>
      </c>
      <c r="T335" s="194">
        <v>1</v>
      </c>
      <c r="U335" s="194">
        <v>9</v>
      </c>
      <c r="V335" s="194">
        <v>1</v>
      </c>
      <c r="W335" s="194">
        <v>6</v>
      </c>
      <c r="X335" s="195" t="s">
        <v>465</v>
      </c>
      <c r="Y335" s="195" t="s">
        <v>466</v>
      </c>
      <c r="Z335" s="195" t="s">
        <v>1041</v>
      </c>
      <c r="AA335" s="195" t="s">
        <v>1042</v>
      </c>
      <c r="AC335" s="10"/>
      <c r="AD335" s="10"/>
      <c r="AG335" s="10"/>
      <c r="AH335" s="10"/>
      <c r="AI335" s="10"/>
      <c r="AJ335" s="10"/>
      <c r="AK335" s="10"/>
      <c r="AL335" s="10"/>
      <c r="AM335" s="10"/>
      <c r="AN335" s="10"/>
      <c r="AO335" s="10"/>
      <c r="AP335" s="10"/>
      <c r="AQ335" s="10"/>
      <c r="AR335" s="10"/>
      <c r="AS335" s="10"/>
      <c r="AT335" s="10"/>
      <c r="AU335" s="10"/>
      <c r="AV335" s="10"/>
      <c r="AW335" s="10"/>
      <c r="AX335" s="10"/>
      <c r="AY335" s="10"/>
      <c r="AZ335" s="10"/>
      <c r="BA335" s="10"/>
      <c r="BB335" s="10"/>
    </row>
    <row r="336" spans="1:54" x14ac:dyDescent="0.2">
      <c r="A336" s="194">
        <v>20398</v>
      </c>
      <c r="B336" s="195" t="s">
        <v>615</v>
      </c>
      <c r="C336" s="195" t="s">
        <v>615</v>
      </c>
      <c r="D336" s="195" t="s">
        <v>1968</v>
      </c>
      <c r="E336" s="195" t="s">
        <v>615</v>
      </c>
      <c r="F336" s="195" t="s">
        <v>615</v>
      </c>
      <c r="G336" s="195" t="s">
        <v>217</v>
      </c>
      <c r="H336" s="195" t="s">
        <v>422</v>
      </c>
      <c r="I336" s="195" t="s">
        <v>423</v>
      </c>
      <c r="J336" s="195" t="s">
        <v>424</v>
      </c>
      <c r="K336" s="195" t="s">
        <v>98</v>
      </c>
      <c r="L336" s="195" t="s">
        <v>99</v>
      </c>
      <c r="M336" s="195" t="s">
        <v>187</v>
      </c>
      <c r="N336" s="195" t="s">
        <v>190</v>
      </c>
      <c r="O336" s="195" t="s">
        <v>272</v>
      </c>
      <c r="P336" s="195" t="s">
        <v>1048</v>
      </c>
      <c r="Q336" s="194">
        <v>1</v>
      </c>
      <c r="R336" s="194">
        <v>3</v>
      </c>
      <c r="S336" s="194">
        <v>72</v>
      </c>
      <c r="T336" s="194">
        <v>6</v>
      </c>
      <c r="U336" s="194">
        <v>12</v>
      </c>
      <c r="V336" s="194">
        <v>1</v>
      </c>
      <c r="W336" s="194">
        <v>18</v>
      </c>
      <c r="X336" s="195" t="s">
        <v>512</v>
      </c>
      <c r="Y336" s="195" t="s">
        <v>513</v>
      </c>
      <c r="Z336" s="195" t="s">
        <v>1147</v>
      </c>
      <c r="AA336" s="195" t="s">
        <v>318</v>
      </c>
      <c r="AC336" s="10"/>
      <c r="AD336" s="10"/>
      <c r="AG336" s="10"/>
      <c r="AH336" s="10"/>
      <c r="AI336" s="10"/>
      <c r="AJ336" s="10"/>
      <c r="AK336" s="10"/>
      <c r="AL336" s="10"/>
      <c r="AM336" s="10"/>
      <c r="AN336" s="10"/>
      <c r="AO336" s="10"/>
      <c r="AP336" s="10"/>
      <c r="AQ336" s="10"/>
      <c r="AR336" s="10"/>
      <c r="AS336" s="10"/>
      <c r="AT336" s="10"/>
      <c r="AU336" s="10"/>
      <c r="AV336" s="10"/>
      <c r="AW336" s="10"/>
      <c r="AX336" s="10"/>
      <c r="AY336" s="10"/>
      <c r="AZ336" s="10"/>
      <c r="BA336" s="10"/>
      <c r="BB336" s="10"/>
    </row>
    <row r="337" spans="1:54" x14ac:dyDescent="0.2">
      <c r="A337" s="194">
        <v>20399</v>
      </c>
      <c r="B337" s="195" t="s">
        <v>610</v>
      </c>
      <c r="C337" s="195" t="s">
        <v>610</v>
      </c>
      <c r="D337" s="195" t="s">
        <v>1969</v>
      </c>
      <c r="E337" s="195" t="s">
        <v>610</v>
      </c>
      <c r="F337" s="195" t="s">
        <v>610</v>
      </c>
      <c r="G337" s="195" t="s">
        <v>217</v>
      </c>
      <c r="H337" s="195" t="s">
        <v>422</v>
      </c>
      <c r="I337" s="195" t="s">
        <v>423</v>
      </c>
      <c r="J337" s="195" t="s">
        <v>424</v>
      </c>
      <c r="K337" s="195" t="s">
        <v>98</v>
      </c>
      <c r="L337" s="195" t="s">
        <v>170</v>
      </c>
      <c r="M337" s="195" t="s">
        <v>190</v>
      </c>
      <c r="N337" s="195" t="s">
        <v>190</v>
      </c>
      <c r="O337" s="195" t="s">
        <v>272</v>
      </c>
      <c r="P337" s="195" t="s">
        <v>1048</v>
      </c>
      <c r="Q337" s="194">
        <v>1</v>
      </c>
      <c r="R337" s="194">
        <v>6</v>
      </c>
      <c r="S337" s="194">
        <v>25</v>
      </c>
      <c r="T337" s="194">
        <v>1</v>
      </c>
      <c r="U337" s="194">
        <v>25</v>
      </c>
      <c r="V337" s="194">
        <v>1</v>
      </c>
      <c r="W337" s="194">
        <v>6</v>
      </c>
      <c r="X337" s="195" t="s">
        <v>1970</v>
      </c>
      <c r="Y337" s="195" t="s">
        <v>1971</v>
      </c>
      <c r="Z337" s="195" t="s">
        <v>1147</v>
      </c>
      <c r="AA337" s="195" t="s">
        <v>318</v>
      </c>
      <c r="AC337" s="10"/>
      <c r="AD337" s="10"/>
      <c r="AG337" s="10"/>
      <c r="AH337" s="10"/>
      <c r="AI337" s="10"/>
      <c r="AJ337" s="10"/>
      <c r="AK337" s="10"/>
      <c r="AL337" s="10"/>
      <c r="AM337" s="10"/>
      <c r="AN337" s="10"/>
      <c r="AO337" s="10"/>
      <c r="AP337" s="10"/>
      <c r="AQ337" s="10"/>
      <c r="AR337" s="10"/>
      <c r="AS337" s="10"/>
      <c r="AT337" s="10"/>
      <c r="AU337" s="10"/>
      <c r="AV337" s="10"/>
      <c r="AW337" s="10"/>
      <c r="AX337" s="10"/>
      <c r="AY337" s="10"/>
      <c r="AZ337" s="10"/>
      <c r="BA337" s="10"/>
      <c r="BB337" s="10"/>
    </row>
    <row r="338" spans="1:54" x14ac:dyDescent="0.2">
      <c r="A338" s="194">
        <v>20400</v>
      </c>
      <c r="B338" s="195" t="s">
        <v>611</v>
      </c>
      <c r="C338" s="195" t="s">
        <v>611</v>
      </c>
      <c r="D338" s="195" t="s">
        <v>1972</v>
      </c>
      <c r="E338" s="195" t="s">
        <v>611</v>
      </c>
      <c r="F338" s="195" t="s">
        <v>611</v>
      </c>
      <c r="G338" s="195" t="s">
        <v>217</v>
      </c>
      <c r="H338" s="195" t="s">
        <v>422</v>
      </c>
      <c r="I338" s="195" t="s">
        <v>423</v>
      </c>
      <c r="J338" s="195" t="s">
        <v>424</v>
      </c>
      <c r="K338" s="195" t="s">
        <v>98</v>
      </c>
      <c r="L338" s="195" t="s">
        <v>170</v>
      </c>
      <c r="M338" s="195" t="s">
        <v>190</v>
      </c>
      <c r="N338" s="195" t="s">
        <v>190</v>
      </c>
      <c r="O338" s="195" t="s">
        <v>272</v>
      </c>
      <c r="P338" s="195" t="s">
        <v>1048</v>
      </c>
      <c r="Q338" s="194">
        <v>1</v>
      </c>
      <c r="R338" s="194">
        <v>6</v>
      </c>
      <c r="S338" s="194">
        <v>60</v>
      </c>
      <c r="T338" s="194">
        <v>5</v>
      </c>
      <c r="U338" s="194">
        <v>12</v>
      </c>
      <c r="V338" s="194">
        <v>1</v>
      </c>
      <c r="W338" s="194">
        <v>30</v>
      </c>
      <c r="X338" s="195" t="s">
        <v>512</v>
      </c>
      <c r="Y338" s="195" t="s">
        <v>513</v>
      </c>
      <c r="Z338" s="195" t="s">
        <v>1147</v>
      </c>
      <c r="AA338" s="195" t="s">
        <v>318</v>
      </c>
      <c r="AC338" s="10"/>
      <c r="AD338" s="10"/>
      <c r="AG338" s="10"/>
      <c r="AH338" s="10"/>
      <c r="AI338" s="10"/>
      <c r="AJ338" s="10"/>
      <c r="AK338" s="10"/>
      <c r="AL338" s="10"/>
      <c r="AM338" s="10"/>
      <c r="AN338" s="10"/>
      <c r="AO338" s="10"/>
      <c r="AP338" s="10"/>
      <c r="AQ338" s="10"/>
      <c r="AR338" s="10"/>
      <c r="AS338" s="10"/>
      <c r="AT338" s="10"/>
      <c r="AU338" s="10"/>
      <c r="AV338" s="10"/>
      <c r="AW338" s="10"/>
      <c r="AX338" s="10"/>
      <c r="AY338" s="10"/>
      <c r="AZ338" s="10"/>
      <c r="BA338" s="10"/>
      <c r="BB338" s="10"/>
    </row>
    <row r="339" spans="1:54" x14ac:dyDescent="0.2">
      <c r="A339" s="194">
        <v>20401</v>
      </c>
      <c r="B339" s="195" t="s">
        <v>608</v>
      </c>
      <c r="C339" s="195" t="s">
        <v>608</v>
      </c>
      <c r="D339" s="195" t="s">
        <v>1973</v>
      </c>
      <c r="E339" s="195" t="s">
        <v>1974</v>
      </c>
      <c r="F339" s="195" t="s">
        <v>609</v>
      </c>
      <c r="G339" s="195" t="s">
        <v>217</v>
      </c>
      <c r="H339" s="195" t="s">
        <v>422</v>
      </c>
      <c r="I339" s="195" t="s">
        <v>423</v>
      </c>
      <c r="J339" s="195" t="s">
        <v>424</v>
      </c>
      <c r="K339" s="195" t="s">
        <v>98</v>
      </c>
      <c r="L339" s="195" t="s">
        <v>170</v>
      </c>
      <c r="M339" s="195" t="s">
        <v>1975</v>
      </c>
      <c r="N339" s="195" t="s">
        <v>190</v>
      </c>
      <c r="O339" s="195" t="s">
        <v>272</v>
      </c>
      <c r="P339" s="195" t="s">
        <v>1048</v>
      </c>
      <c r="Q339" s="194">
        <v>1</v>
      </c>
      <c r="R339" s="194">
        <v>3</v>
      </c>
      <c r="S339" s="194">
        <v>48</v>
      </c>
      <c r="T339" s="194">
        <v>4</v>
      </c>
      <c r="U339" s="194">
        <v>12</v>
      </c>
      <c r="V339" s="194">
        <v>1</v>
      </c>
      <c r="W339" s="194">
        <v>12</v>
      </c>
      <c r="X339" s="195" t="s">
        <v>341</v>
      </c>
      <c r="Y339" s="195" t="s">
        <v>342</v>
      </c>
      <c r="Z339" s="195" t="s">
        <v>1098</v>
      </c>
      <c r="AA339" s="195" t="s">
        <v>1099</v>
      </c>
      <c r="AC339" s="10"/>
      <c r="AD339" s="10"/>
      <c r="AG339" s="10"/>
      <c r="AH339" s="10"/>
      <c r="AI339" s="10"/>
      <c r="AJ339" s="10"/>
      <c r="AK339" s="10"/>
      <c r="AL339" s="10"/>
      <c r="AM339" s="10"/>
      <c r="AN339" s="10"/>
      <c r="AO339" s="10"/>
      <c r="AP339" s="10"/>
      <c r="AQ339" s="10"/>
      <c r="AR339" s="10"/>
      <c r="AS339" s="10"/>
      <c r="AT339" s="10"/>
      <c r="AU339" s="10"/>
      <c r="AV339" s="10"/>
      <c r="AW339" s="10"/>
      <c r="AX339" s="10"/>
      <c r="AY339" s="10"/>
      <c r="AZ339" s="10"/>
      <c r="BA339" s="10"/>
      <c r="BB339" s="10"/>
    </row>
    <row r="340" spans="1:54" x14ac:dyDescent="0.2">
      <c r="A340" s="194">
        <v>20402</v>
      </c>
      <c r="B340" s="195" t="s">
        <v>1976</v>
      </c>
      <c r="C340" s="195" t="s">
        <v>1976</v>
      </c>
      <c r="D340" s="195" t="s">
        <v>1977</v>
      </c>
      <c r="E340" s="195" t="s">
        <v>1976</v>
      </c>
      <c r="F340" s="195" t="s">
        <v>1978</v>
      </c>
      <c r="G340" s="195" t="s">
        <v>217</v>
      </c>
      <c r="H340" s="195" t="s">
        <v>422</v>
      </c>
      <c r="I340" s="195" t="s">
        <v>423</v>
      </c>
      <c r="J340" s="195" t="s">
        <v>424</v>
      </c>
      <c r="K340" s="195" t="s">
        <v>98</v>
      </c>
      <c r="L340" s="195" t="s">
        <v>99</v>
      </c>
      <c r="M340" s="195" t="s">
        <v>190</v>
      </c>
      <c r="N340" s="195" t="s">
        <v>190</v>
      </c>
      <c r="O340" s="195" t="s">
        <v>272</v>
      </c>
      <c r="P340" s="195" t="s">
        <v>1048</v>
      </c>
      <c r="Q340" s="194">
        <v>1</v>
      </c>
      <c r="R340" s="194">
        <v>6</v>
      </c>
      <c r="S340" s="194">
        <v>35</v>
      </c>
      <c r="T340" s="194">
        <v>1</v>
      </c>
      <c r="U340" s="194">
        <v>35</v>
      </c>
      <c r="V340" s="194">
        <v>1</v>
      </c>
      <c r="W340" s="194">
        <v>6</v>
      </c>
      <c r="X340" s="195" t="s">
        <v>512</v>
      </c>
      <c r="Y340" s="195" t="s">
        <v>513</v>
      </c>
      <c r="Z340" s="195" t="s">
        <v>1147</v>
      </c>
      <c r="AA340" s="195" t="s">
        <v>318</v>
      </c>
      <c r="AC340" s="10"/>
      <c r="AD340" s="10"/>
      <c r="AG340" s="10"/>
      <c r="AH340" s="10"/>
      <c r="AI340" s="10"/>
      <c r="AJ340" s="10"/>
      <c r="AK340" s="10"/>
      <c r="AL340" s="10"/>
      <c r="AM340" s="10"/>
      <c r="AN340" s="10"/>
      <c r="AO340" s="10"/>
      <c r="AP340" s="10"/>
      <c r="AQ340" s="10"/>
      <c r="AR340" s="10"/>
      <c r="AS340" s="10"/>
      <c r="AT340" s="10"/>
      <c r="AU340" s="10"/>
      <c r="AV340" s="10"/>
      <c r="AW340" s="10"/>
      <c r="AX340" s="10"/>
      <c r="AY340" s="10"/>
      <c r="AZ340" s="10"/>
      <c r="BA340" s="10"/>
      <c r="BB340" s="10"/>
    </row>
    <row r="341" spans="1:54" x14ac:dyDescent="0.2">
      <c r="A341" s="194">
        <v>20403</v>
      </c>
      <c r="B341" s="195" t="s">
        <v>1979</v>
      </c>
      <c r="C341" s="195" t="s">
        <v>1979</v>
      </c>
      <c r="D341" s="195" t="s">
        <v>1980</v>
      </c>
      <c r="E341" s="195" t="s">
        <v>1979</v>
      </c>
      <c r="F341" s="195" t="s">
        <v>1981</v>
      </c>
      <c r="G341" s="195" t="s">
        <v>217</v>
      </c>
      <c r="H341" s="195" t="s">
        <v>422</v>
      </c>
      <c r="I341" s="195" t="s">
        <v>423</v>
      </c>
      <c r="J341" s="195" t="s">
        <v>424</v>
      </c>
      <c r="K341" s="195" t="s">
        <v>98</v>
      </c>
      <c r="L341" s="195" t="s">
        <v>170</v>
      </c>
      <c r="M341" s="195" t="s">
        <v>190</v>
      </c>
      <c r="N341" s="195" t="s">
        <v>190</v>
      </c>
      <c r="O341" s="195" t="s">
        <v>272</v>
      </c>
      <c r="P341" s="195" t="s">
        <v>1048</v>
      </c>
      <c r="Q341" s="194">
        <v>1</v>
      </c>
      <c r="R341" s="194">
        <v>6</v>
      </c>
      <c r="S341" s="194">
        <v>40</v>
      </c>
      <c r="T341" s="194">
        <v>1</v>
      </c>
      <c r="U341" s="194">
        <v>40</v>
      </c>
      <c r="V341" s="194">
        <v>1</v>
      </c>
      <c r="W341" s="194">
        <v>6</v>
      </c>
      <c r="X341" s="195" t="s">
        <v>412</v>
      </c>
      <c r="Y341" s="195" t="s">
        <v>413</v>
      </c>
      <c r="Z341" s="195" t="s">
        <v>1098</v>
      </c>
      <c r="AA341" s="195" t="s">
        <v>1099</v>
      </c>
      <c r="AC341" s="10"/>
      <c r="AD341" s="10"/>
      <c r="AG341" s="10"/>
      <c r="AH341" s="10"/>
      <c r="AI341" s="10"/>
      <c r="AJ341" s="10"/>
      <c r="AK341" s="10"/>
      <c r="AL341" s="10"/>
      <c r="AM341" s="10"/>
      <c r="AN341" s="10"/>
      <c r="AO341" s="10"/>
      <c r="AP341" s="10"/>
      <c r="AQ341" s="10"/>
      <c r="AR341" s="10"/>
      <c r="AS341" s="10"/>
      <c r="AT341" s="10"/>
      <c r="AU341" s="10"/>
      <c r="AV341" s="10"/>
      <c r="AW341" s="10"/>
      <c r="AX341" s="10"/>
      <c r="AY341" s="10"/>
      <c r="AZ341" s="10"/>
      <c r="BA341" s="10"/>
      <c r="BB341" s="10"/>
    </row>
    <row r="342" spans="1:54" x14ac:dyDescent="0.2">
      <c r="A342" s="194">
        <v>20404</v>
      </c>
      <c r="B342" s="195" t="s">
        <v>606</v>
      </c>
      <c r="C342" s="195" t="s">
        <v>606</v>
      </c>
      <c r="D342" s="195" t="s">
        <v>1982</v>
      </c>
      <c r="E342" s="195" t="s">
        <v>606</v>
      </c>
      <c r="F342" s="195" t="s">
        <v>607</v>
      </c>
      <c r="G342" s="195" t="s">
        <v>217</v>
      </c>
      <c r="H342" s="195" t="s">
        <v>422</v>
      </c>
      <c r="I342" s="195" t="s">
        <v>423</v>
      </c>
      <c r="J342" s="195" t="s">
        <v>424</v>
      </c>
      <c r="K342" s="195" t="s">
        <v>98</v>
      </c>
      <c r="L342" s="195" t="s">
        <v>170</v>
      </c>
      <c r="M342" s="195" t="s">
        <v>190</v>
      </c>
      <c r="N342" s="195" t="s">
        <v>190</v>
      </c>
      <c r="O342" s="195" t="s">
        <v>272</v>
      </c>
      <c r="P342" s="195" t="s">
        <v>1048</v>
      </c>
      <c r="Q342" s="194">
        <v>1</v>
      </c>
      <c r="R342" s="194">
        <v>6</v>
      </c>
      <c r="S342" s="194">
        <v>120</v>
      </c>
      <c r="T342" s="194">
        <v>10</v>
      </c>
      <c r="U342" s="194">
        <v>12</v>
      </c>
      <c r="V342" s="194">
        <v>1</v>
      </c>
      <c r="W342" s="194">
        <v>60</v>
      </c>
      <c r="X342" s="195" t="s">
        <v>317</v>
      </c>
      <c r="Y342" s="195" t="s">
        <v>318</v>
      </c>
      <c r="Z342" s="195" t="s">
        <v>1098</v>
      </c>
      <c r="AA342" s="195" t="s">
        <v>1099</v>
      </c>
      <c r="AC342" s="10"/>
      <c r="AD342" s="10"/>
      <c r="AG342" s="10"/>
      <c r="AH342" s="10"/>
      <c r="AI342" s="10"/>
      <c r="AJ342" s="10"/>
      <c r="AK342" s="10"/>
      <c r="AL342" s="10"/>
      <c r="AM342" s="10"/>
      <c r="AN342" s="10"/>
      <c r="AO342" s="10"/>
      <c r="AP342" s="10"/>
      <c r="AQ342" s="10"/>
      <c r="AR342" s="10"/>
      <c r="AS342" s="10"/>
      <c r="AT342" s="10"/>
      <c r="AU342" s="10"/>
      <c r="AV342" s="10"/>
      <c r="AW342" s="10"/>
      <c r="AX342" s="10"/>
      <c r="AY342" s="10"/>
      <c r="AZ342" s="10"/>
      <c r="BA342" s="10"/>
      <c r="BB342" s="10"/>
    </row>
    <row r="343" spans="1:54" x14ac:dyDescent="0.2">
      <c r="A343" s="194">
        <v>20405</v>
      </c>
      <c r="B343" s="195" t="s">
        <v>613</v>
      </c>
      <c r="C343" s="195" t="s">
        <v>613</v>
      </c>
      <c r="D343" s="195" t="s">
        <v>1983</v>
      </c>
      <c r="E343" s="195" t="s">
        <v>612</v>
      </c>
      <c r="F343" s="195" t="s">
        <v>614</v>
      </c>
      <c r="G343" s="195" t="s">
        <v>217</v>
      </c>
      <c r="H343" s="195" t="s">
        <v>422</v>
      </c>
      <c r="I343" s="195" t="s">
        <v>423</v>
      </c>
      <c r="J343" s="195" t="s">
        <v>424</v>
      </c>
      <c r="K343" s="195" t="s">
        <v>98</v>
      </c>
      <c r="L343" s="195" t="s">
        <v>170</v>
      </c>
      <c r="M343" s="195" t="s">
        <v>190</v>
      </c>
      <c r="N343" s="195" t="s">
        <v>190</v>
      </c>
      <c r="O343" s="195" t="s">
        <v>272</v>
      </c>
      <c r="P343" s="195" t="s">
        <v>1048</v>
      </c>
      <c r="Q343" s="194">
        <v>1</v>
      </c>
      <c r="R343" s="194">
        <v>1</v>
      </c>
      <c r="S343" s="194">
        <v>24</v>
      </c>
      <c r="T343" s="194">
        <v>2</v>
      </c>
      <c r="U343" s="194">
        <v>12</v>
      </c>
      <c r="V343" s="194">
        <v>1</v>
      </c>
      <c r="W343" s="194">
        <v>2</v>
      </c>
      <c r="X343" s="195" t="s">
        <v>512</v>
      </c>
      <c r="Y343" s="195" t="s">
        <v>513</v>
      </c>
      <c r="Z343" s="195" t="s">
        <v>1147</v>
      </c>
      <c r="AA343" s="195" t="s">
        <v>318</v>
      </c>
      <c r="AC343" s="10"/>
      <c r="AD343" s="10"/>
      <c r="AG343" s="10"/>
      <c r="AH343" s="10"/>
      <c r="AI343" s="10"/>
      <c r="AJ343" s="10"/>
      <c r="AK343" s="10"/>
      <c r="AL343" s="10"/>
      <c r="AM343" s="10"/>
      <c r="AN343" s="10"/>
      <c r="AO343" s="10"/>
      <c r="AP343" s="10"/>
      <c r="AQ343" s="10"/>
      <c r="AR343" s="10"/>
      <c r="AS343" s="10"/>
      <c r="AT343" s="10"/>
      <c r="AU343" s="10"/>
      <c r="AV343" s="10"/>
      <c r="AW343" s="10"/>
      <c r="AX343" s="10"/>
      <c r="AY343" s="10"/>
      <c r="AZ343" s="10"/>
      <c r="BA343" s="10"/>
      <c r="BB343" s="10"/>
    </row>
    <row r="344" spans="1:54" x14ac:dyDescent="0.2">
      <c r="A344" s="194">
        <v>20406</v>
      </c>
      <c r="B344" s="195" t="s">
        <v>1984</v>
      </c>
      <c r="C344" s="195" t="s">
        <v>1984</v>
      </c>
      <c r="D344" s="195" t="s">
        <v>1985</v>
      </c>
      <c r="E344" s="195" t="s">
        <v>1984</v>
      </c>
      <c r="F344" s="195" t="s">
        <v>1986</v>
      </c>
      <c r="G344" s="195" t="s">
        <v>217</v>
      </c>
      <c r="H344" s="195" t="s">
        <v>422</v>
      </c>
      <c r="I344" s="195" t="s">
        <v>423</v>
      </c>
      <c r="J344" s="195" t="s">
        <v>424</v>
      </c>
      <c r="K344" s="195" t="s">
        <v>98</v>
      </c>
      <c r="L344" s="195" t="s">
        <v>99</v>
      </c>
      <c r="M344" s="195" t="s">
        <v>190</v>
      </c>
      <c r="N344" s="195" t="s">
        <v>190</v>
      </c>
      <c r="O344" s="195" t="s">
        <v>272</v>
      </c>
      <c r="P344" s="195" t="s">
        <v>1048</v>
      </c>
      <c r="Q344" s="194">
        <v>1</v>
      </c>
      <c r="R344" s="194">
        <v>4</v>
      </c>
      <c r="S344" s="194">
        <v>20</v>
      </c>
      <c r="T344" s="194">
        <v>1</v>
      </c>
      <c r="U344" s="194">
        <v>20</v>
      </c>
      <c r="V344" s="194">
        <v>1</v>
      </c>
      <c r="W344" s="194">
        <v>4</v>
      </c>
      <c r="X344" s="195" t="s">
        <v>512</v>
      </c>
      <c r="Y344" s="195" t="s">
        <v>513</v>
      </c>
      <c r="Z344" s="195" t="s">
        <v>1098</v>
      </c>
      <c r="AA344" s="195" t="s">
        <v>1099</v>
      </c>
      <c r="AC344" s="10"/>
      <c r="AD344" s="10"/>
      <c r="AG344" s="10"/>
      <c r="AH344" s="10"/>
      <c r="AI344" s="10"/>
      <c r="AJ344" s="10"/>
      <c r="AK344" s="10"/>
      <c r="AL344" s="10"/>
      <c r="AM344" s="10"/>
      <c r="AN344" s="10"/>
      <c r="AO344" s="10"/>
      <c r="AP344" s="10"/>
      <c r="AQ344" s="10"/>
      <c r="AR344" s="10"/>
      <c r="AS344" s="10"/>
      <c r="AT344" s="10"/>
      <c r="AU344" s="10"/>
      <c r="AV344" s="10"/>
      <c r="AW344" s="10"/>
      <c r="AX344" s="10"/>
      <c r="AY344" s="10"/>
      <c r="AZ344" s="10"/>
      <c r="BA344" s="10"/>
      <c r="BB344" s="10"/>
    </row>
    <row r="345" spans="1:54" x14ac:dyDescent="0.2">
      <c r="A345" s="194">
        <v>20407</v>
      </c>
      <c r="B345" s="195" t="s">
        <v>1987</v>
      </c>
      <c r="C345" s="195" t="s">
        <v>1987</v>
      </c>
      <c r="D345" s="195" t="s">
        <v>1988</v>
      </c>
      <c r="E345" s="195" t="s">
        <v>1987</v>
      </c>
      <c r="F345" s="195" t="s">
        <v>1987</v>
      </c>
      <c r="G345" s="195" t="s">
        <v>265</v>
      </c>
      <c r="H345" s="195" t="s">
        <v>117</v>
      </c>
      <c r="I345" s="195" t="s">
        <v>1066</v>
      </c>
      <c r="J345" s="195" t="s">
        <v>1067</v>
      </c>
      <c r="K345" s="195" t="s">
        <v>98</v>
      </c>
      <c r="L345" s="195" t="s">
        <v>118</v>
      </c>
      <c r="M345" s="195" t="s">
        <v>224</v>
      </c>
      <c r="N345" s="195" t="s">
        <v>224</v>
      </c>
      <c r="O345" s="195" t="s">
        <v>272</v>
      </c>
      <c r="P345" s="195" t="s">
        <v>1048</v>
      </c>
      <c r="Q345" s="194">
        <v>1</v>
      </c>
      <c r="R345" s="194">
        <v>3</v>
      </c>
      <c r="S345" s="194">
        <v>40</v>
      </c>
      <c r="T345" s="194">
        <v>1</v>
      </c>
      <c r="U345" s="194">
        <v>40</v>
      </c>
      <c r="V345" s="194">
        <v>1</v>
      </c>
      <c r="W345" s="194">
        <v>3</v>
      </c>
      <c r="X345" s="195" t="s">
        <v>1989</v>
      </c>
      <c r="Y345" s="195" t="s">
        <v>224</v>
      </c>
      <c r="Z345" s="195" t="s">
        <v>1098</v>
      </c>
      <c r="AA345" s="195" t="s">
        <v>1099</v>
      </c>
      <c r="AC345" s="10"/>
      <c r="AD345" s="10"/>
      <c r="AG345" s="10"/>
      <c r="AH345" s="10"/>
      <c r="AI345" s="10"/>
      <c r="AJ345" s="10"/>
      <c r="AK345" s="10"/>
      <c r="AL345" s="10"/>
      <c r="AM345" s="10"/>
      <c r="AN345" s="10"/>
      <c r="AO345" s="10"/>
      <c r="AP345" s="10"/>
      <c r="AQ345" s="10"/>
      <c r="AR345" s="10"/>
      <c r="AS345" s="10"/>
      <c r="AT345" s="10"/>
      <c r="AU345" s="10"/>
      <c r="AV345" s="10"/>
      <c r="AW345" s="10"/>
      <c r="AX345" s="10"/>
      <c r="AY345" s="10"/>
      <c r="AZ345" s="10"/>
      <c r="BA345" s="10"/>
      <c r="BB345" s="10"/>
    </row>
    <row r="346" spans="1:54" x14ac:dyDescent="0.2">
      <c r="A346" s="194">
        <v>20408</v>
      </c>
      <c r="B346" s="195" t="s">
        <v>1990</v>
      </c>
      <c r="C346" s="195" t="s">
        <v>1991</v>
      </c>
      <c r="D346" s="195" t="s">
        <v>1992</v>
      </c>
      <c r="E346" s="195" t="s">
        <v>1990</v>
      </c>
      <c r="F346" s="195" t="s">
        <v>1991</v>
      </c>
      <c r="G346" s="195" t="s">
        <v>217</v>
      </c>
      <c r="H346" s="195" t="s">
        <v>223</v>
      </c>
      <c r="I346" s="195" t="s">
        <v>425</v>
      </c>
      <c r="J346" s="195" t="s">
        <v>270</v>
      </c>
      <c r="K346" s="195" t="s">
        <v>98</v>
      </c>
      <c r="L346" s="195" t="s">
        <v>99</v>
      </c>
      <c r="M346" s="195" t="s">
        <v>224</v>
      </c>
      <c r="N346" s="195" t="s">
        <v>224</v>
      </c>
      <c r="O346" s="195" t="s">
        <v>272</v>
      </c>
      <c r="P346" s="195" t="s">
        <v>1048</v>
      </c>
      <c r="Q346" s="194">
        <v>1</v>
      </c>
      <c r="R346" s="194">
        <v>8</v>
      </c>
      <c r="S346" s="194">
        <v>40</v>
      </c>
      <c r="T346" s="194">
        <v>1</v>
      </c>
      <c r="U346" s="194">
        <v>40</v>
      </c>
      <c r="V346" s="194">
        <v>1</v>
      </c>
      <c r="W346" s="194">
        <v>8</v>
      </c>
      <c r="X346" s="195" t="s">
        <v>323</v>
      </c>
      <c r="Y346" s="195" t="s">
        <v>324</v>
      </c>
      <c r="Z346" s="195" t="s">
        <v>1098</v>
      </c>
      <c r="AA346" s="195" t="s">
        <v>1099</v>
      </c>
      <c r="AC346" s="10"/>
      <c r="AD346" s="10"/>
      <c r="AG346" s="10"/>
      <c r="AH346" s="10"/>
      <c r="AI346" s="10"/>
      <c r="AJ346" s="10"/>
      <c r="AK346" s="10"/>
      <c r="AL346" s="10"/>
      <c r="AM346" s="10"/>
      <c r="AN346" s="10"/>
      <c r="AO346" s="10"/>
      <c r="AP346" s="10"/>
      <c r="AQ346" s="10"/>
      <c r="AR346" s="10"/>
      <c r="AS346" s="10"/>
      <c r="AT346" s="10"/>
      <c r="AU346" s="10"/>
      <c r="AV346" s="10"/>
      <c r="AW346" s="10"/>
      <c r="AX346" s="10"/>
      <c r="AY346" s="10"/>
      <c r="AZ346" s="10"/>
      <c r="BA346" s="10"/>
      <c r="BB346" s="10"/>
    </row>
    <row r="347" spans="1:54" x14ac:dyDescent="0.2">
      <c r="A347" s="194">
        <v>20409</v>
      </c>
      <c r="B347" s="195" t="s">
        <v>1993</v>
      </c>
      <c r="C347" s="195" t="s">
        <v>1994</v>
      </c>
      <c r="D347" s="195" t="s">
        <v>1995</v>
      </c>
      <c r="E347" s="195" t="s">
        <v>1996</v>
      </c>
      <c r="F347" s="195" t="s">
        <v>1997</v>
      </c>
      <c r="G347" s="195" t="s">
        <v>217</v>
      </c>
      <c r="H347" s="195" t="s">
        <v>223</v>
      </c>
      <c r="I347" s="195" t="s">
        <v>425</v>
      </c>
      <c r="J347" s="195" t="s">
        <v>270</v>
      </c>
      <c r="K347" s="195" t="s">
        <v>105</v>
      </c>
      <c r="L347" s="195" t="s">
        <v>99</v>
      </c>
      <c r="M347" s="195" t="s">
        <v>224</v>
      </c>
      <c r="N347" s="195" t="s">
        <v>224</v>
      </c>
      <c r="O347" s="195" t="s">
        <v>272</v>
      </c>
      <c r="P347" s="195" t="s">
        <v>1048</v>
      </c>
      <c r="Q347" s="194">
        <v>1</v>
      </c>
      <c r="R347" s="194">
        <v>18</v>
      </c>
      <c r="S347" s="194">
        <v>25</v>
      </c>
      <c r="T347" s="194">
        <v>1</v>
      </c>
      <c r="U347" s="194">
        <v>25</v>
      </c>
      <c r="V347" s="194">
        <v>1</v>
      </c>
      <c r="W347" s="194">
        <v>18</v>
      </c>
      <c r="X347" s="195" t="s">
        <v>395</v>
      </c>
      <c r="Y347" s="195" t="s">
        <v>307</v>
      </c>
      <c r="Z347" s="195" t="s">
        <v>1259</v>
      </c>
      <c r="AA347" s="195" t="s">
        <v>1260</v>
      </c>
      <c r="AC347" s="10"/>
      <c r="AD347" s="10"/>
      <c r="AG347" s="10"/>
      <c r="AH347" s="10"/>
      <c r="AI347" s="10"/>
      <c r="AJ347" s="10"/>
      <c r="AK347" s="10"/>
      <c r="AL347" s="10"/>
      <c r="AM347" s="10"/>
      <c r="AN347" s="10"/>
      <c r="AO347" s="10"/>
      <c r="AP347" s="10"/>
      <c r="AQ347" s="10"/>
      <c r="AR347" s="10"/>
      <c r="AS347" s="10"/>
      <c r="AT347" s="10"/>
      <c r="AU347" s="10"/>
      <c r="AV347" s="10"/>
      <c r="AW347" s="10"/>
      <c r="AX347" s="10"/>
      <c r="AY347" s="10"/>
      <c r="AZ347" s="10"/>
      <c r="BA347" s="10"/>
      <c r="BB347" s="10"/>
    </row>
    <row r="348" spans="1:54" x14ac:dyDescent="0.2">
      <c r="A348" s="194">
        <v>20410</v>
      </c>
      <c r="B348" s="195" t="s">
        <v>616</v>
      </c>
      <c r="C348" s="195" t="s">
        <v>617</v>
      </c>
      <c r="D348" s="195" t="s">
        <v>1998</v>
      </c>
      <c r="E348" s="195" t="s">
        <v>618</v>
      </c>
      <c r="F348" s="195" t="s">
        <v>1999</v>
      </c>
      <c r="G348" s="195" t="s">
        <v>217</v>
      </c>
      <c r="H348" s="195" t="s">
        <v>223</v>
      </c>
      <c r="I348" s="195" t="s">
        <v>425</v>
      </c>
      <c r="J348" s="195" t="s">
        <v>270</v>
      </c>
      <c r="K348" s="195" t="s">
        <v>105</v>
      </c>
      <c r="L348" s="195" t="s">
        <v>99</v>
      </c>
      <c r="M348" s="195" t="s">
        <v>224</v>
      </c>
      <c r="N348" s="195" t="s">
        <v>224</v>
      </c>
      <c r="O348" s="195" t="s">
        <v>272</v>
      </c>
      <c r="P348" s="195" t="s">
        <v>1048</v>
      </c>
      <c r="Q348" s="194">
        <v>1</v>
      </c>
      <c r="R348" s="194">
        <v>18</v>
      </c>
      <c r="S348" s="194">
        <v>25</v>
      </c>
      <c r="T348" s="194">
        <v>1</v>
      </c>
      <c r="U348" s="194">
        <v>25</v>
      </c>
      <c r="V348" s="194">
        <v>1</v>
      </c>
      <c r="W348" s="194">
        <v>18</v>
      </c>
      <c r="X348" s="195" t="s">
        <v>1989</v>
      </c>
      <c r="Y348" s="195" t="s">
        <v>224</v>
      </c>
      <c r="Z348" s="195" t="s">
        <v>1098</v>
      </c>
      <c r="AA348" s="195" t="s">
        <v>1099</v>
      </c>
      <c r="AC348" s="10"/>
      <c r="AD348" s="10"/>
      <c r="AG348" s="10"/>
      <c r="AH348" s="10"/>
      <c r="AI348" s="10"/>
      <c r="AJ348" s="10"/>
      <c r="AK348" s="10"/>
      <c r="AL348" s="10"/>
      <c r="AM348" s="10"/>
      <c r="AN348" s="10"/>
      <c r="AO348" s="10"/>
      <c r="AP348" s="10"/>
      <c r="AQ348" s="10"/>
      <c r="AR348" s="10"/>
      <c r="AS348" s="10"/>
      <c r="AT348" s="10"/>
      <c r="AU348" s="10"/>
      <c r="AV348" s="10"/>
      <c r="AW348" s="10"/>
      <c r="AX348" s="10"/>
      <c r="AY348" s="10"/>
      <c r="AZ348" s="10"/>
      <c r="BA348" s="10"/>
      <c r="BB348" s="10"/>
    </row>
    <row r="349" spans="1:54" x14ac:dyDescent="0.2">
      <c r="A349" s="194">
        <v>20411</v>
      </c>
      <c r="B349" s="195" t="s">
        <v>619</v>
      </c>
      <c r="C349" s="195" t="s">
        <v>620</v>
      </c>
      <c r="D349" s="195" t="s">
        <v>2000</v>
      </c>
      <c r="E349" s="195" t="s">
        <v>619</v>
      </c>
      <c r="F349" s="195" t="s">
        <v>2001</v>
      </c>
      <c r="G349" s="195" t="s">
        <v>217</v>
      </c>
      <c r="H349" s="195" t="s">
        <v>223</v>
      </c>
      <c r="I349" s="195" t="s">
        <v>425</v>
      </c>
      <c r="J349" s="195" t="s">
        <v>270</v>
      </c>
      <c r="K349" s="195" t="s">
        <v>105</v>
      </c>
      <c r="L349" s="195" t="s">
        <v>99</v>
      </c>
      <c r="M349" s="195" t="s">
        <v>224</v>
      </c>
      <c r="N349" s="195" t="s">
        <v>224</v>
      </c>
      <c r="O349" s="195" t="s">
        <v>272</v>
      </c>
      <c r="P349" s="195" t="s">
        <v>1048</v>
      </c>
      <c r="Q349" s="194">
        <v>1</v>
      </c>
      <c r="R349" s="194">
        <v>18</v>
      </c>
      <c r="S349" s="194">
        <v>25</v>
      </c>
      <c r="T349" s="194">
        <v>1</v>
      </c>
      <c r="U349" s="194">
        <v>25</v>
      </c>
      <c r="V349" s="194">
        <v>1</v>
      </c>
      <c r="W349" s="194">
        <v>18</v>
      </c>
      <c r="X349" s="195" t="s">
        <v>325</v>
      </c>
      <c r="Y349" s="195" t="s">
        <v>326</v>
      </c>
      <c r="Z349" s="195" t="s">
        <v>1098</v>
      </c>
      <c r="AA349" s="195" t="s">
        <v>1099</v>
      </c>
      <c r="AC349" s="10"/>
      <c r="AD349" s="10"/>
      <c r="AG349" s="10"/>
      <c r="AH349" s="10"/>
      <c r="AI349" s="10"/>
      <c r="AJ349" s="10"/>
      <c r="AK349" s="10"/>
      <c r="AL349" s="10"/>
      <c r="AM349" s="10"/>
      <c r="AN349" s="10"/>
      <c r="AO349" s="10"/>
      <c r="AP349" s="10"/>
      <c r="AQ349" s="10"/>
      <c r="AR349" s="10"/>
      <c r="AS349" s="10"/>
      <c r="AT349" s="10"/>
      <c r="AU349" s="10"/>
      <c r="AV349" s="10"/>
      <c r="AW349" s="10"/>
      <c r="AX349" s="10"/>
      <c r="AY349" s="10"/>
      <c r="AZ349" s="10"/>
      <c r="BA349" s="10"/>
      <c r="BB349" s="10"/>
    </row>
    <row r="350" spans="1:54" x14ac:dyDescent="0.2">
      <c r="A350" s="194">
        <v>20412</v>
      </c>
      <c r="B350" s="195" t="s">
        <v>621</v>
      </c>
      <c r="C350" s="195" t="s">
        <v>622</v>
      </c>
      <c r="D350" s="195" t="s">
        <v>2002</v>
      </c>
      <c r="E350" s="195" t="s">
        <v>623</v>
      </c>
      <c r="F350" s="195" t="s">
        <v>2003</v>
      </c>
      <c r="G350" s="195" t="s">
        <v>217</v>
      </c>
      <c r="H350" s="195" t="s">
        <v>223</v>
      </c>
      <c r="I350" s="195" t="s">
        <v>425</v>
      </c>
      <c r="J350" s="195" t="s">
        <v>270</v>
      </c>
      <c r="K350" s="195" t="s">
        <v>105</v>
      </c>
      <c r="L350" s="195" t="s">
        <v>99</v>
      </c>
      <c r="M350" s="195" t="s">
        <v>224</v>
      </c>
      <c r="N350" s="195" t="s">
        <v>224</v>
      </c>
      <c r="O350" s="195" t="s">
        <v>272</v>
      </c>
      <c r="P350" s="195" t="s">
        <v>1048</v>
      </c>
      <c r="Q350" s="194">
        <v>1</v>
      </c>
      <c r="R350" s="194">
        <v>18</v>
      </c>
      <c r="S350" s="194">
        <v>25</v>
      </c>
      <c r="T350" s="194">
        <v>1</v>
      </c>
      <c r="U350" s="194">
        <v>25</v>
      </c>
      <c r="V350" s="194">
        <v>1</v>
      </c>
      <c r="W350" s="194">
        <v>18</v>
      </c>
      <c r="X350" s="195" t="s">
        <v>1989</v>
      </c>
      <c r="Y350" s="195" t="s">
        <v>224</v>
      </c>
      <c r="Z350" s="195" t="s">
        <v>1098</v>
      </c>
      <c r="AA350" s="195" t="s">
        <v>1099</v>
      </c>
      <c r="AC350" s="10"/>
      <c r="AD350" s="10"/>
      <c r="AG350" s="10"/>
      <c r="AH350" s="10"/>
      <c r="AI350" s="10"/>
      <c r="AJ350" s="10"/>
      <c r="AK350" s="10"/>
      <c r="AL350" s="10"/>
      <c r="AM350" s="10"/>
      <c r="AN350" s="10"/>
      <c r="AO350" s="10"/>
      <c r="AP350" s="10"/>
      <c r="AQ350" s="10"/>
      <c r="AR350" s="10"/>
      <c r="AS350" s="10"/>
      <c r="AT350" s="10"/>
      <c r="AU350" s="10"/>
      <c r="AV350" s="10"/>
      <c r="AW350" s="10"/>
      <c r="AX350" s="10"/>
      <c r="AY350" s="10"/>
      <c r="AZ350" s="10"/>
      <c r="BA350" s="10"/>
      <c r="BB350" s="10"/>
    </row>
    <row r="351" spans="1:54" x14ac:dyDescent="0.2">
      <c r="A351" s="194">
        <v>20413</v>
      </c>
      <c r="B351" s="195" t="s">
        <v>624</v>
      </c>
      <c r="C351" s="195" t="s">
        <v>625</v>
      </c>
      <c r="D351" s="195" t="s">
        <v>2004</v>
      </c>
      <c r="E351" s="195" t="s">
        <v>626</v>
      </c>
      <c r="F351" s="195" t="s">
        <v>2005</v>
      </c>
      <c r="G351" s="195" t="s">
        <v>217</v>
      </c>
      <c r="H351" s="195" t="s">
        <v>223</v>
      </c>
      <c r="I351" s="195" t="s">
        <v>425</v>
      </c>
      <c r="J351" s="195" t="s">
        <v>270</v>
      </c>
      <c r="K351" s="195" t="s">
        <v>98</v>
      </c>
      <c r="L351" s="195" t="s">
        <v>99</v>
      </c>
      <c r="M351" s="195" t="s">
        <v>224</v>
      </c>
      <c r="N351" s="195" t="s">
        <v>224</v>
      </c>
      <c r="O351" s="195" t="s">
        <v>272</v>
      </c>
      <c r="P351" s="195" t="s">
        <v>1040</v>
      </c>
      <c r="Q351" s="194">
        <v>1</v>
      </c>
      <c r="R351" s="194">
        <v>18</v>
      </c>
      <c r="S351" s="194">
        <v>30</v>
      </c>
      <c r="T351" s="194">
        <v>1</v>
      </c>
      <c r="U351" s="194">
        <v>30</v>
      </c>
      <c r="V351" s="194">
        <v>1</v>
      </c>
      <c r="W351" s="194">
        <v>18</v>
      </c>
      <c r="X351" s="195" t="s">
        <v>365</v>
      </c>
      <c r="Y351" s="195" t="s">
        <v>366</v>
      </c>
      <c r="Z351" s="195" t="s">
        <v>1147</v>
      </c>
      <c r="AA351" s="195" t="s">
        <v>318</v>
      </c>
      <c r="AC351" s="10"/>
      <c r="AD351" s="10"/>
      <c r="AG351" s="10"/>
      <c r="AH351" s="10"/>
      <c r="AI351" s="10"/>
      <c r="AJ351" s="10"/>
      <c r="AK351" s="10"/>
      <c r="AL351" s="10"/>
      <c r="AM351" s="10"/>
      <c r="AN351" s="10"/>
      <c r="AO351" s="10"/>
      <c r="AP351" s="10"/>
      <c r="AQ351" s="10"/>
      <c r="AR351" s="10"/>
      <c r="AS351" s="10"/>
      <c r="AT351" s="10"/>
      <c r="AU351" s="10"/>
      <c r="AV351" s="10"/>
      <c r="AW351" s="10"/>
      <c r="AX351" s="10"/>
      <c r="AY351" s="10"/>
      <c r="AZ351" s="10"/>
      <c r="BA351" s="10"/>
      <c r="BB351" s="10"/>
    </row>
    <row r="352" spans="1:54" x14ac:dyDescent="0.2">
      <c r="A352" s="194">
        <v>20414</v>
      </c>
      <c r="B352" s="195" t="s">
        <v>2006</v>
      </c>
      <c r="C352" s="195" t="s">
        <v>2007</v>
      </c>
      <c r="D352" s="195" t="s">
        <v>2008</v>
      </c>
      <c r="E352" s="195" t="s">
        <v>2009</v>
      </c>
      <c r="F352" s="195" t="s">
        <v>2009</v>
      </c>
      <c r="G352" s="195" t="s">
        <v>265</v>
      </c>
      <c r="H352" s="195" t="s">
        <v>117</v>
      </c>
      <c r="I352" s="195" t="s">
        <v>1066</v>
      </c>
      <c r="J352" s="195" t="s">
        <v>1067</v>
      </c>
      <c r="K352" s="195" t="s">
        <v>98</v>
      </c>
      <c r="L352" s="195" t="s">
        <v>118</v>
      </c>
      <c r="M352" s="195" t="s">
        <v>255</v>
      </c>
      <c r="N352" s="195" t="s">
        <v>256</v>
      </c>
      <c r="O352" s="195" t="s">
        <v>272</v>
      </c>
      <c r="P352" s="195" t="s">
        <v>1040</v>
      </c>
      <c r="Q352" s="194">
        <v>1</v>
      </c>
      <c r="R352" s="194">
        <v>6</v>
      </c>
      <c r="S352" s="194">
        <v>50</v>
      </c>
      <c r="T352" s="194">
        <v>1</v>
      </c>
      <c r="U352" s="194">
        <v>50</v>
      </c>
      <c r="V352" s="194">
        <v>1</v>
      </c>
      <c r="W352" s="194">
        <v>6</v>
      </c>
      <c r="X352" s="195" t="s">
        <v>2010</v>
      </c>
      <c r="Y352" s="195" t="s">
        <v>2011</v>
      </c>
      <c r="Z352" s="195" t="s">
        <v>1098</v>
      </c>
      <c r="AA352" s="195" t="s">
        <v>1099</v>
      </c>
      <c r="AC352" s="10"/>
      <c r="AD352" s="10"/>
      <c r="AG352" s="10"/>
      <c r="AH352" s="10"/>
      <c r="AI352" s="10"/>
      <c r="AJ352" s="10"/>
      <c r="AK352" s="10"/>
      <c r="AL352" s="10"/>
      <c r="AM352" s="10"/>
      <c r="AN352" s="10"/>
      <c r="AO352" s="10"/>
      <c r="AP352" s="10"/>
      <c r="AQ352" s="10"/>
      <c r="AR352" s="10"/>
      <c r="AS352" s="10"/>
      <c r="AT352" s="10"/>
      <c r="AU352" s="10"/>
      <c r="AV352" s="10"/>
      <c r="AW352" s="10"/>
      <c r="AX352" s="10"/>
      <c r="AY352" s="10"/>
      <c r="AZ352" s="10"/>
      <c r="BA352" s="10"/>
      <c r="BB352" s="10"/>
    </row>
    <row r="353" spans="1:54" x14ac:dyDescent="0.2">
      <c r="A353" s="194">
        <v>20415</v>
      </c>
      <c r="B353" s="195" t="s">
        <v>627</v>
      </c>
      <c r="C353" s="195" t="s">
        <v>628</v>
      </c>
      <c r="D353" s="195" t="s">
        <v>2012</v>
      </c>
      <c r="E353" s="195" t="s">
        <v>627</v>
      </c>
      <c r="F353" s="195" t="s">
        <v>2013</v>
      </c>
      <c r="G353" s="195" t="s">
        <v>217</v>
      </c>
      <c r="H353" s="195" t="s">
        <v>253</v>
      </c>
      <c r="I353" s="195" t="s">
        <v>254</v>
      </c>
      <c r="J353" s="195" t="s">
        <v>276</v>
      </c>
      <c r="K353" s="195" t="s">
        <v>98</v>
      </c>
      <c r="L353" s="195" t="s">
        <v>99</v>
      </c>
      <c r="M353" s="195" t="s">
        <v>258</v>
      </c>
      <c r="N353" s="195" t="s">
        <v>256</v>
      </c>
      <c r="O353" s="195" t="s">
        <v>272</v>
      </c>
      <c r="P353" s="195" t="s">
        <v>1040</v>
      </c>
      <c r="Q353" s="194">
        <v>1</v>
      </c>
      <c r="R353" s="194">
        <v>18</v>
      </c>
      <c r="S353" s="194">
        <v>150</v>
      </c>
      <c r="T353" s="194">
        <v>6</v>
      </c>
      <c r="U353" s="194">
        <v>25</v>
      </c>
      <c r="V353" s="194">
        <v>1</v>
      </c>
      <c r="W353" s="194">
        <v>108</v>
      </c>
      <c r="X353" s="195" t="s">
        <v>2014</v>
      </c>
      <c r="Y353" s="195" t="s">
        <v>2015</v>
      </c>
      <c r="Z353" s="195" t="s">
        <v>1098</v>
      </c>
      <c r="AA353" s="195" t="s">
        <v>1099</v>
      </c>
      <c r="AC353" s="10"/>
      <c r="AD353" s="10"/>
      <c r="AG353" s="10"/>
      <c r="AH353" s="10"/>
      <c r="AI353" s="10"/>
      <c r="AJ353" s="10"/>
      <c r="AK353" s="10"/>
      <c r="AL353" s="10"/>
      <c r="AM353" s="10"/>
      <c r="AN353" s="10"/>
      <c r="AO353" s="10"/>
      <c r="AP353" s="10"/>
      <c r="AQ353" s="10"/>
      <c r="AR353" s="10"/>
      <c r="AS353" s="10"/>
      <c r="AT353" s="10"/>
      <c r="AU353" s="10"/>
      <c r="AV353" s="10"/>
      <c r="AW353" s="10"/>
      <c r="AX353" s="10"/>
      <c r="AY353" s="10"/>
      <c r="AZ353" s="10"/>
      <c r="BA353" s="10"/>
      <c r="BB353" s="10"/>
    </row>
    <row r="354" spans="1:54" x14ac:dyDescent="0.2">
      <c r="A354" s="194">
        <v>20416</v>
      </c>
      <c r="B354" s="195" t="s">
        <v>2016</v>
      </c>
      <c r="C354" s="195" t="s">
        <v>2016</v>
      </c>
      <c r="D354" s="195" t="s">
        <v>2017</v>
      </c>
      <c r="E354" s="195" t="s">
        <v>2018</v>
      </c>
      <c r="F354" s="195" t="s">
        <v>2019</v>
      </c>
      <c r="G354" s="195" t="s">
        <v>217</v>
      </c>
      <c r="H354" s="195" t="s">
        <v>253</v>
      </c>
      <c r="I354" s="195" t="s">
        <v>254</v>
      </c>
      <c r="J354" s="195" t="s">
        <v>276</v>
      </c>
      <c r="K354" s="195" t="s">
        <v>98</v>
      </c>
      <c r="L354" s="195" t="s">
        <v>99</v>
      </c>
      <c r="M354" s="195" t="s">
        <v>255</v>
      </c>
      <c r="N354" s="195" t="s">
        <v>256</v>
      </c>
      <c r="O354" s="195" t="s">
        <v>272</v>
      </c>
      <c r="P354" s="195" t="s">
        <v>1048</v>
      </c>
      <c r="Q354" s="194">
        <v>1</v>
      </c>
      <c r="R354" s="194">
        <v>6</v>
      </c>
      <c r="S354" s="194">
        <v>30</v>
      </c>
      <c r="T354" s="194">
        <v>1</v>
      </c>
      <c r="U354" s="194">
        <v>30</v>
      </c>
      <c r="V354" s="194">
        <v>1</v>
      </c>
      <c r="W354" s="194">
        <v>6</v>
      </c>
      <c r="X354" s="195" t="s">
        <v>2010</v>
      </c>
      <c r="Y354" s="195" t="s">
        <v>2011</v>
      </c>
      <c r="Z354" s="195" t="s">
        <v>1098</v>
      </c>
      <c r="AA354" s="195" t="s">
        <v>1099</v>
      </c>
      <c r="AC354" s="10"/>
      <c r="AD354" s="10"/>
      <c r="AG354" s="10"/>
      <c r="AH354" s="10"/>
      <c r="AI354" s="10"/>
      <c r="AJ354" s="10"/>
      <c r="AK354" s="10"/>
      <c r="AL354" s="10"/>
      <c r="AM354" s="10"/>
      <c r="AN354" s="10"/>
      <c r="AO354" s="10"/>
      <c r="AP354" s="10"/>
      <c r="AQ354" s="10"/>
      <c r="AR354" s="10"/>
      <c r="AS354" s="10"/>
      <c r="AT354" s="10"/>
      <c r="AU354" s="10"/>
      <c r="AV354" s="10"/>
      <c r="AW354" s="10"/>
      <c r="AX354" s="10"/>
      <c r="AY354" s="10"/>
      <c r="AZ354" s="10"/>
      <c r="BA354" s="10"/>
      <c r="BB354" s="10"/>
    </row>
    <row r="355" spans="1:54" x14ac:dyDescent="0.2">
      <c r="A355" s="194">
        <v>20417</v>
      </c>
      <c r="B355" s="195" t="s">
        <v>2020</v>
      </c>
      <c r="C355" s="195" t="s">
        <v>2021</v>
      </c>
      <c r="D355" s="195" t="s">
        <v>2022</v>
      </c>
      <c r="E355" s="195" t="s">
        <v>2020</v>
      </c>
      <c r="F355" s="195" t="s">
        <v>2023</v>
      </c>
      <c r="G355" s="195" t="s">
        <v>217</v>
      </c>
      <c r="H355" s="195" t="s">
        <v>253</v>
      </c>
      <c r="I355" s="195" t="s">
        <v>254</v>
      </c>
      <c r="J355" s="195" t="s">
        <v>276</v>
      </c>
      <c r="K355" s="195" t="s">
        <v>98</v>
      </c>
      <c r="L355" s="195" t="s">
        <v>99</v>
      </c>
      <c r="M355" s="195" t="s">
        <v>255</v>
      </c>
      <c r="N355" s="195" t="s">
        <v>256</v>
      </c>
      <c r="O355" s="195" t="s">
        <v>272</v>
      </c>
      <c r="P355" s="195" t="s">
        <v>1048</v>
      </c>
      <c r="Q355" s="194">
        <v>1</v>
      </c>
      <c r="R355" s="194">
        <v>18</v>
      </c>
      <c r="S355" s="194">
        <v>108</v>
      </c>
      <c r="T355" s="194">
        <v>6</v>
      </c>
      <c r="U355" s="194">
        <v>18</v>
      </c>
      <c r="V355" s="194">
        <v>1</v>
      </c>
      <c r="W355" s="194">
        <v>108</v>
      </c>
      <c r="X355" s="195" t="s">
        <v>2010</v>
      </c>
      <c r="Y355" s="195" t="s">
        <v>2011</v>
      </c>
      <c r="Z355" s="195" t="s">
        <v>1098</v>
      </c>
      <c r="AA355" s="195" t="s">
        <v>1099</v>
      </c>
      <c r="AC355" s="10"/>
      <c r="AD355" s="10"/>
      <c r="AG355" s="10"/>
      <c r="AH355" s="10"/>
      <c r="AI355" s="10"/>
      <c r="AJ355" s="10"/>
      <c r="AK355" s="10"/>
      <c r="AL355" s="10"/>
      <c r="AM355" s="10"/>
      <c r="AN355" s="10"/>
      <c r="AO355" s="10"/>
      <c r="AP355" s="10"/>
      <c r="AQ355" s="10"/>
      <c r="AR355" s="10"/>
      <c r="AS355" s="10"/>
      <c r="AT355" s="10"/>
      <c r="AU355" s="10"/>
      <c r="AV355" s="10"/>
      <c r="AW355" s="10"/>
      <c r="AX355" s="10"/>
      <c r="AY355" s="10"/>
      <c r="AZ355" s="10"/>
      <c r="BA355" s="10"/>
      <c r="BB355" s="10"/>
    </row>
    <row r="356" spans="1:54" x14ac:dyDescent="0.2">
      <c r="A356" s="194">
        <v>20418</v>
      </c>
      <c r="B356" s="195" t="s">
        <v>2024</v>
      </c>
      <c r="C356" s="195" t="s">
        <v>2025</v>
      </c>
      <c r="D356" s="195" t="s">
        <v>2026</v>
      </c>
      <c r="E356" s="195" t="s">
        <v>629</v>
      </c>
      <c r="F356" s="195" t="s">
        <v>630</v>
      </c>
      <c r="G356" s="195" t="s">
        <v>217</v>
      </c>
      <c r="H356" s="195" t="s">
        <v>253</v>
      </c>
      <c r="I356" s="195" t="s">
        <v>254</v>
      </c>
      <c r="J356" s="195" t="s">
        <v>276</v>
      </c>
      <c r="K356" s="195" t="s">
        <v>98</v>
      </c>
      <c r="L356" s="195" t="s">
        <v>99</v>
      </c>
      <c r="M356" s="195" t="s">
        <v>255</v>
      </c>
      <c r="N356" s="195" t="s">
        <v>256</v>
      </c>
      <c r="O356" s="195" t="s">
        <v>1075</v>
      </c>
      <c r="P356" s="195" t="s">
        <v>1040</v>
      </c>
      <c r="Q356" s="194">
        <v>2</v>
      </c>
      <c r="R356" s="194">
        <v>12</v>
      </c>
      <c r="S356" s="194">
        <v>28</v>
      </c>
      <c r="T356" s="194">
        <v>1</v>
      </c>
      <c r="U356" s="194">
        <v>18</v>
      </c>
      <c r="V356" s="194">
        <v>1</v>
      </c>
      <c r="W356" s="194">
        <v>12</v>
      </c>
      <c r="X356" s="195" t="s">
        <v>329</v>
      </c>
      <c r="Y356" s="195" t="s">
        <v>330</v>
      </c>
      <c r="Z356" s="195" t="s">
        <v>1098</v>
      </c>
      <c r="AA356" s="195" t="s">
        <v>1099</v>
      </c>
      <c r="AC356" s="10"/>
      <c r="AD356" s="10"/>
      <c r="AG356" s="10"/>
      <c r="AH356" s="10"/>
      <c r="AI356" s="10"/>
      <c r="AJ356" s="10"/>
      <c r="AK356" s="10"/>
      <c r="AL356" s="10"/>
      <c r="AM356" s="10"/>
      <c r="AN356" s="10"/>
      <c r="AO356" s="10"/>
      <c r="AP356" s="10"/>
      <c r="AQ356" s="10"/>
      <c r="AR356" s="10"/>
      <c r="AS356" s="10"/>
      <c r="AT356" s="10"/>
      <c r="AU356" s="10"/>
      <c r="AV356" s="10"/>
      <c r="AW356" s="10"/>
      <c r="AX356" s="10"/>
      <c r="AY356" s="10"/>
      <c r="AZ356" s="10"/>
      <c r="BA356" s="10"/>
      <c r="BB356" s="10"/>
    </row>
    <row r="357" spans="1:54" x14ac:dyDescent="0.2">
      <c r="A357" s="194">
        <v>20419</v>
      </c>
      <c r="B357" s="195" t="s">
        <v>2027</v>
      </c>
      <c r="C357" s="195" t="s">
        <v>2028</v>
      </c>
      <c r="D357" s="195" t="s">
        <v>2026</v>
      </c>
      <c r="E357" s="195" t="s">
        <v>629</v>
      </c>
      <c r="F357" s="195" t="s">
        <v>630</v>
      </c>
      <c r="G357" s="195" t="s">
        <v>217</v>
      </c>
      <c r="H357" s="195" t="s">
        <v>253</v>
      </c>
      <c r="I357" s="195" t="s">
        <v>254</v>
      </c>
      <c r="J357" s="195" t="s">
        <v>276</v>
      </c>
      <c r="K357" s="195" t="s">
        <v>98</v>
      </c>
      <c r="L357" s="195" t="s">
        <v>99</v>
      </c>
      <c r="M357" s="195" t="s">
        <v>255</v>
      </c>
      <c r="N357" s="195" t="s">
        <v>256</v>
      </c>
      <c r="O357" s="195" t="s">
        <v>1075</v>
      </c>
      <c r="P357" s="195" t="s">
        <v>1040</v>
      </c>
      <c r="Q357" s="194">
        <v>2</v>
      </c>
      <c r="R357" s="194">
        <v>15</v>
      </c>
      <c r="S357" s="194">
        <v>28</v>
      </c>
      <c r="T357" s="194">
        <v>1</v>
      </c>
      <c r="U357" s="194">
        <v>10</v>
      </c>
      <c r="V357" s="194">
        <v>1</v>
      </c>
      <c r="W357" s="194">
        <v>15</v>
      </c>
      <c r="X357" s="195" t="s">
        <v>329</v>
      </c>
      <c r="Y357" s="195" t="s">
        <v>330</v>
      </c>
      <c r="Z357" s="195" t="s">
        <v>1098</v>
      </c>
      <c r="AA357" s="195" t="s">
        <v>1099</v>
      </c>
      <c r="AC357" s="10"/>
      <c r="AD357" s="10"/>
      <c r="AG357" s="10"/>
      <c r="AH357" s="10"/>
      <c r="AI357" s="10"/>
      <c r="AJ357" s="10"/>
      <c r="AK357" s="10"/>
      <c r="AL357" s="10"/>
      <c r="AM357" s="10"/>
      <c r="AN357" s="10"/>
      <c r="AO357" s="10"/>
      <c r="AP357" s="10"/>
      <c r="AQ357" s="10"/>
      <c r="AR357" s="10"/>
      <c r="AS357" s="10"/>
      <c r="AT357" s="10"/>
      <c r="AU357" s="10"/>
      <c r="AV357" s="10"/>
      <c r="AW357" s="10"/>
      <c r="AX357" s="10"/>
      <c r="AY357" s="10"/>
      <c r="AZ357" s="10"/>
      <c r="BA357" s="10"/>
      <c r="BB357" s="10"/>
    </row>
    <row r="358" spans="1:54" x14ac:dyDescent="0.2">
      <c r="A358" s="194">
        <v>20420</v>
      </c>
      <c r="B358" s="195" t="s">
        <v>2029</v>
      </c>
      <c r="C358" s="195" t="s">
        <v>2030</v>
      </c>
      <c r="D358" s="195" t="s">
        <v>2031</v>
      </c>
      <c r="E358" s="195" t="s">
        <v>2029</v>
      </c>
      <c r="F358" s="195" t="s">
        <v>2032</v>
      </c>
      <c r="G358" s="195" t="s">
        <v>217</v>
      </c>
      <c r="H358" s="195" t="s">
        <v>124</v>
      </c>
      <c r="I358" s="195" t="s">
        <v>125</v>
      </c>
      <c r="J358" s="195" t="s">
        <v>282</v>
      </c>
      <c r="K358" s="195" t="s">
        <v>98</v>
      </c>
      <c r="L358" s="195" t="s">
        <v>99</v>
      </c>
      <c r="M358" s="195" t="s">
        <v>231</v>
      </c>
      <c r="N358" s="195" t="s">
        <v>126</v>
      </c>
      <c r="O358" s="195" t="s">
        <v>272</v>
      </c>
      <c r="P358" s="195" t="s">
        <v>1048</v>
      </c>
      <c r="Q358" s="194">
        <v>1</v>
      </c>
      <c r="R358" s="194">
        <v>24</v>
      </c>
      <c r="S358" s="194">
        <v>18</v>
      </c>
      <c r="T358" s="194">
        <v>3</v>
      </c>
      <c r="U358" s="194">
        <v>6</v>
      </c>
      <c r="V358" s="194">
        <v>1</v>
      </c>
      <c r="W358" s="194">
        <v>72</v>
      </c>
      <c r="X358" s="195" t="s">
        <v>377</v>
      </c>
      <c r="Y358" s="195" t="s">
        <v>378</v>
      </c>
      <c r="Z358" s="195" t="s">
        <v>1098</v>
      </c>
      <c r="AA358" s="195" t="s">
        <v>1099</v>
      </c>
      <c r="AC358" s="10"/>
      <c r="AD358" s="10"/>
      <c r="AG358" s="10"/>
      <c r="AH358" s="10"/>
      <c r="AI358" s="10"/>
      <c r="AJ358" s="10"/>
      <c r="AK358" s="10"/>
      <c r="AL358" s="10"/>
      <c r="AM358" s="10"/>
      <c r="AN358" s="10"/>
      <c r="AO358" s="10"/>
      <c r="AP358" s="10"/>
      <c r="AQ358" s="10"/>
      <c r="AR358" s="10"/>
      <c r="AS358" s="10"/>
      <c r="AT358" s="10"/>
      <c r="AU358" s="10"/>
      <c r="AV358" s="10"/>
      <c r="AW358" s="10"/>
      <c r="AX358" s="10"/>
      <c r="AY358" s="10"/>
      <c r="AZ358" s="10"/>
      <c r="BA358" s="10"/>
      <c r="BB358" s="10"/>
    </row>
    <row r="359" spans="1:54" x14ac:dyDescent="0.2">
      <c r="A359" s="194">
        <v>20421</v>
      </c>
      <c r="B359" s="195" t="s">
        <v>636</v>
      </c>
      <c r="C359" s="195" t="s">
        <v>2033</v>
      </c>
      <c r="D359" s="195" t="s">
        <v>2034</v>
      </c>
      <c r="E359" s="195" t="s">
        <v>636</v>
      </c>
      <c r="F359" s="195" t="s">
        <v>2035</v>
      </c>
      <c r="G359" s="195" t="s">
        <v>217</v>
      </c>
      <c r="H359" s="195" t="s">
        <v>124</v>
      </c>
      <c r="I359" s="195" t="s">
        <v>125</v>
      </c>
      <c r="J359" s="195" t="s">
        <v>282</v>
      </c>
      <c r="K359" s="195" t="s">
        <v>105</v>
      </c>
      <c r="L359" s="195" t="s">
        <v>99</v>
      </c>
      <c r="M359" s="195" t="s">
        <v>231</v>
      </c>
      <c r="N359" s="195" t="s">
        <v>126</v>
      </c>
      <c r="O359" s="195" t="s">
        <v>272</v>
      </c>
      <c r="P359" s="195" t="s">
        <v>1048</v>
      </c>
      <c r="Q359" s="194">
        <v>1</v>
      </c>
      <c r="R359" s="194">
        <v>6</v>
      </c>
      <c r="S359" s="194">
        <v>20</v>
      </c>
      <c r="T359" s="194">
        <v>1</v>
      </c>
      <c r="U359" s="194">
        <v>20</v>
      </c>
      <c r="V359" s="194">
        <v>1</v>
      </c>
      <c r="W359" s="194">
        <v>6</v>
      </c>
      <c r="X359" s="195" t="s">
        <v>370</v>
      </c>
      <c r="Y359" s="195" t="s">
        <v>371</v>
      </c>
      <c r="Z359" s="195" t="s">
        <v>1041</v>
      </c>
      <c r="AA359" s="195" t="s">
        <v>1042</v>
      </c>
      <c r="AC359" s="10"/>
      <c r="AD359" s="10"/>
      <c r="AG359" s="10"/>
      <c r="AH359" s="10"/>
      <c r="AI359" s="10"/>
      <c r="AJ359" s="10"/>
      <c r="AK359" s="10"/>
      <c r="AL359" s="10"/>
      <c r="AM359" s="10"/>
      <c r="AN359" s="10"/>
      <c r="AO359" s="10"/>
      <c r="AP359" s="10"/>
      <c r="AQ359" s="10"/>
      <c r="AR359" s="10"/>
      <c r="AS359" s="10"/>
      <c r="AT359" s="10"/>
      <c r="AU359" s="10"/>
      <c r="AV359" s="10"/>
      <c r="AW359" s="10"/>
      <c r="AX359" s="10"/>
      <c r="AY359" s="10"/>
      <c r="AZ359" s="10"/>
      <c r="BA359" s="10"/>
      <c r="BB359" s="10"/>
    </row>
    <row r="360" spans="1:54" x14ac:dyDescent="0.2">
      <c r="A360" s="194">
        <v>20422</v>
      </c>
      <c r="B360" s="195" t="s">
        <v>2036</v>
      </c>
      <c r="C360" s="195" t="s">
        <v>2037</v>
      </c>
      <c r="D360" s="195" t="s">
        <v>2038</v>
      </c>
      <c r="E360" s="195" t="s">
        <v>2036</v>
      </c>
      <c r="F360" s="195" t="s">
        <v>2037</v>
      </c>
      <c r="G360" s="195" t="s">
        <v>217</v>
      </c>
      <c r="H360" s="195" t="s">
        <v>124</v>
      </c>
      <c r="I360" s="195" t="s">
        <v>125</v>
      </c>
      <c r="J360" s="195" t="s">
        <v>282</v>
      </c>
      <c r="K360" s="195" t="s">
        <v>98</v>
      </c>
      <c r="L360" s="195" t="s">
        <v>110</v>
      </c>
      <c r="M360" s="195" t="s">
        <v>231</v>
      </c>
      <c r="N360" s="195" t="s">
        <v>126</v>
      </c>
      <c r="O360" s="195" t="s">
        <v>272</v>
      </c>
      <c r="P360" s="195" t="s">
        <v>1048</v>
      </c>
      <c r="Q360" s="194">
        <v>1</v>
      </c>
      <c r="R360" s="194">
        <v>12</v>
      </c>
      <c r="S360" s="194">
        <v>120</v>
      </c>
      <c r="T360" s="194">
        <v>3</v>
      </c>
      <c r="U360" s="194">
        <v>40</v>
      </c>
      <c r="V360" s="194">
        <v>1</v>
      </c>
      <c r="W360" s="194">
        <v>36</v>
      </c>
      <c r="X360" s="195" t="s">
        <v>1539</v>
      </c>
      <c r="Y360" s="195" t="s">
        <v>1540</v>
      </c>
      <c r="Z360" s="195" t="s">
        <v>1098</v>
      </c>
      <c r="AA360" s="195" t="s">
        <v>1099</v>
      </c>
      <c r="AC360" s="10"/>
      <c r="AD360" s="10"/>
      <c r="AG360" s="10"/>
      <c r="AH360" s="10"/>
      <c r="AI360" s="10"/>
      <c r="AJ360" s="10"/>
      <c r="AK360" s="10"/>
      <c r="AL360" s="10"/>
      <c r="AM360" s="10"/>
      <c r="AN360" s="10"/>
      <c r="AO360" s="10"/>
      <c r="AP360" s="10"/>
      <c r="AQ360" s="10"/>
      <c r="AR360" s="10"/>
      <c r="AS360" s="10"/>
      <c r="AT360" s="10"/>
      <c r="AU360" s="10"/>
      <c r="AV360" s="10"/>
      <c r="AW360" s="10"/>
      <c r="AX360" s="10"/>
      <c r="AY360" s="10"/>
      <c r="AZ360" s="10"/>
      <c r="BA360" s="10"/>
      <c r="BB360" s="10"/>
    </row>
    <row r="361" spans="1:54" x14ac:dyDescent="0.2">
      <c r="A361" s="194">
        <v>20423</v>
      </c>
      <c r="B361" s="195" t="s">
        <v>635</v>
      </c>
      <c r="C361" s="195" t="s">
        <v>2039</v>
      </c>
      <c r="D361" s="195" t="s">
        <v>2040</v>
      </c>
      <c r="E361" s="195" t="s">
        <v>635</v>
      </c>
      <c r="F361" s="195" t="s">
        <v>2041</v>
      </c>
      <c r="G361" s="195" t="s">
        <v>217</v>
      </c>
      <c r="H361" s="195" t="s">
        <v>124</v>
      </c>
      <c r="I361" s="195" t="s">
        <v>125</v>
      </c>
      <c r="J361" s="195" t="s">
        <v>282</v>
      </c>
      <c r="K361" s="195" t="s">
        <v>98</v>
      </c>
      <c r="L361" s="195" t="s">
        <v>99</v>
      </c>
      <c r="M361" s="195" t="s">
        <v>231</v>
      </c>
      <c r="N361" s="195" t="s">
        <v>126</v>
      </c>
      <c r="O361" s="195" t="s">
        <v>272</v>
      </c>
      <c r="P361" s="195" t="s">
        <v>1048</v>
      </c>
      <c r="Q361" s="194">
        <v>1</v>
      </c>
      <c r="R361" s="194">
        <v>6</v>
      </c>
      <c r="S361" s="194">
        <v>20</v>
      </c>
      <c r="T361" s="194">
        <v>1</v>
      </c>
      <c r="U361" s="194">
        <v>20</v>
      </c>
      <c r="V361" s="194">
        <v>1</v>
      </c>
      <c r="W361" s="194">
        <v>6</v>
      </c>
      <c r="X361" s="195" t="s">
        <v>1539</v>
      </c>
      <c r="Y361" s="195" t="s">
        <v>1540</v>
      </c>
      <c r="Z361" s="195" t="s">
        <v>1316</v>
      </c>
      <c r="AA361" s="195" t="s">
        <v>1317</v>
      </c>
      <c r="AC361" s="10"/>
      <c r="AD361" s="10"/>
      <c r="AG361" s="10"/>
      <c r="AH361" s="10"/>
      <c r="AI361" s="10"/>
      <c r="AJ361" s="10"/>
      <c r="AK361" s="10"/>
      <c r="AL361" s="10"/>
      <c r="AM361" s="10"/>
      <c r="AN361" s="10"/>
      <c r="AO361" s="10"/>
      <c r="AP361" s="10"/>
      <c r="AQ361" s="10"/>
      <c r="AR361" s="10"/>
      <c r="AS361" s="10"/>
      <c r="AT361" s="10"/>
      <c r="AU361" s="10"/>
      <c r="AV361" s="10"/>
      <c r="AW361" s="10"/>
      <c r="AX361" s="10"/>
      <c r="AY361" s="10"/>
      <c r="AZ361" s="10"/>
      <c r="BA361" s="10"/>
      <c r="BB361" s="10"/>
    </row>
    <row r="362" spans="1:54" x14ac:dyDescent="0.2">
      <c r="A362" s="194">
        <v>20424</v>
      </c>
      <c r="B362" s="195" t="s">
        <v>634</v>
      </c>
      <c r="C362" s="195" t="s">
        <v>634</v>
      </c>
      <c r="D362" s="195" t="s">
        <v>2042</v>
      </c>
      <c r="E362" s="195" t="s">
        <v>634</v>
      </c>
      <c r="F362" s="195" t="s">
        <v>634</v>
      </c>
      <c r="G362" s="195" t="s">
        <v>217</v>
      </c>
      <c r="H362" s="195" t="s">
        <v>124</v>
      </c>
      <c r="I362" s="195" t="s">
        <v>125</v>
      </c>
      <c r="J362" s="195" t="s">
        <v>282</v>
      </c>
      <c r="K362" s="195" t="s">
        <v>98</v>
      </c>
      <c r="L362" s="195" t="s">
        <v>110</v>
      </c>
      <c r="M362" s="195" t="s">
        <v>231</v>
      </c>
      <c r="N362" s="195" t="s">
        <v>126</v>
      </c>
      <c r="O362" s="195" t="s">
        <v>272</v>
      </c>
      <c r="P362" s="195" t="s">
        <v>1048</v>
      </c>
      <c r="Q362" s="194">
        <v>1</v>
      </c>
      <c r="R362" s="194">
        <v>6</v>
      </c>
      <c r="S362" s="194">
        <v>20</v>
      </c>
      <c r="T362" s="194">
        <v>1</v>
      </c>
      <c r="U362" s="194">
        <v>20</v>
      </c>
      <c r="V362" s="194">
        <v>1</v>
      </c>
      <c r="W362" s="194">
        <v>6</v>
      </c>
      <c r="X362" s="195" t="s">
        <v>1539</v>
      </c>
      <c r="Y362" s="195" t="s">
        <v>1540</v>
      </c>
      <c r="Z362" s="195" t="s">
        <v>1098</v>
      </c>
      <c r="AA362" s="195" t="s">
        <v>1099</v>
      </c>
      <c r="AC362" s="10"/>
      <c r="AD362" s="10"/>
      <c r="AG362" s="10"/>
      <c r="AH362" s="10"/>
      <c r="AI362" s="10"/>
      <c r="AJ362" s="10"/>
      <c r="AK362" s="10"/>
      <c r="AL362" s="10"/>
      <c r="AM362" s="10"/>
      <c r="AN362" s="10"/>
      <c r="AO362" s="10"/>
      <c r="AP362" s="10"/>
      <c r="AQ362" s="10"/>
      <c r="AR362" s="10"/>
      <c r="AS362" s="10"/>
      <c r="AT362" s="10"/>
      <c r="AU362" s="10"/>
      <c r="AV362" s="10"/>
      <c r="AW362" s="10"/>
      <c r="AX362" s="10"/>
      <c r="AY362" s="10"/>
      <c r="AZ362" s="10"/>
      <c r="BA362" s="10"/>
      <c r="BB362" s="10"/>
    </row>
    <row r="363" spans="1:54" x14ac:dyDescent="0.2">
      <c r="A363" s="194">
        <v>20425</v>
      </c>
      <c r="B363" s="195" t="s">
        <v>633</v>
      </c>
      <c r="C363" s="195" t="s">
        <v>633</v>
      </c>
      <c r="D363" s="195" t="s">
        <v>2043</v>
      </c>
      <c r="E363" s="195" t="s">
        <v>633</v>
      </c>
      <c r="F363" s="195" t="s">
        <v>633</v>
      </c>
      <c r="G363" s="195" t="s">
        <v>217</v>
      </c>
      <c r="H363" s="195" t="s">
        <v>124</v>
      </c>
      <c r="I363" s="195" t="s">
        <v>125</v>
      </c>
      <c r="J363" s="195" t="s">
        <v>282</v>
      </c>
      <c r="K363" s="195" t="s">
        <v>98</v>
      </c>
      <c r="L363" s="195" t="s">
        <v>99</v>
      </c>
      <c r="M363" s="195" t="s">
        <v>231</v>
      </c>
      <c r="N363" s="195" t="s">
        <v>126</v>
      </c>
      <c r="O363" s="195" t="s">
        <v>272</v>
      </c>
      <c r="P363" s="195" t="s">
        <v>1040</v>
      </c>
      <c r="Q363" s="194">
        <v>1</v>
      </c>
      <c r="R363" s="194">
        <v>6</v>
      </c>
      <c r="S363" s="194">
        <v>15</v>
      </c>
      <c r="T363" s="194">
        <v>1</v>
      </c>
      <c r="U363" s="194">
        <v>15</v>
      </c>
      <c r="V363" s="194">
        <v>1</v>
      </c>
      <c r="W363" s="194">
        <v>6</v>
      </c>
      <c r="X363" s="195" t="s">
        <v>650</v>
      </c>
      <c r="Y363" s="195" t="s">
        <v>651</v>
      </c>
      <c r="Z363" s="195" t="s">
        <v>1098</v>
      </c>
      <c r="AA363" s="195" t="s">
        <v>1099</v>
      </c>
      <c r="AC363" s="10"/>
      <c r="AD363" s="10"/>
      <c r="AG363" s="10"/>
      <c r="AH363" s="10"/>
      <c r="AI363" s="10"/>
      <c r="AJ363" s="10"/>
      <c r="AK363" s="10"/>
      <c r="AL363" s="10"/>
      <c r="AM363" s="10"/>
      <c r="AN363" s="10"/>
      <c r="AO363" s="10"/>
      <c r="AP363" s="10"/>
      <c r="AQ363" s="10"/>
      <c r="AR363" s="10"/>
      <c r="AS363" s="10"/>
      <c r="AT363" s="10"/>
      <c r="AU363" s="10"/>
      <c r="AV363" s="10"/>
      <c r="AW363" s="10"/>
      <c r="AX363" s="10"/>
      <c r="AY363" s="10"/>
      <c r="AZ363" s="10"/>
      <c r="BA363" s="10"/>
      <c r="BB363" s="10"/>
    </row>
    <row r="364" spans="1:54" x14ac:dyDescent="0.2">
      <c r="A364" s="194">
        <v>20426</v>
      </c>
      <c r="B364" s="195" t="s">
        <v>637</v>
      </c>
      <c r="C364" s="195" t="s">
        <v>637</v>
      </c>
      <c r="D364" s="195" t="s">
        <v>2044</v>
      </c>
      <c r="E364" s="195" t="s">
        <v>637</v>
      </c>
      <c r="F364" s="195" t="s">
        <v>637</v>
      </c>
      <c r="G364" s="195" t="s">
        <v>217</v>
      </c>
      <c r="H364" s="195" t="s">
        <v>124</v>
      </c>
      <c r="I364" s="195" t="s">
        <v>125</v>
      </c>
      <c r="J364" s="195" t="s">
        <v>282</v>
      </c>
      <c r="K364" s="195" t="s">
        <v>98</v>
      </c>
      <c r="L364" s="195" t="s">
        <v>99</v>
      </c>
      <c r="M364" s="195" t="s">
        <v>231</v>
      </c>
      <c r="N364" s="195" t="s">
        <v>126</v>
      </c>
      <c r="O364" s="195" t="s">
        <v>272</v>
      </c>
      <c r="P364" s="195" t="s">
        <v>1040</v>
      </c>
      <c r="Q364" s="194">
        <v>1</v>
      </c>
      <c r="R364" s="194">
        <v>12</v>
      </c>
      <c r="S364" s="194">
        <v>6</v>
      </c>
      <c r="T364" s="194">
        <v>1</v>
      </c>
      <c r="U364" s="194">
        <v>6</v>
      </c>
      <c r="V364" s="194">
        <v>1</v>
      </c>
      <c r="W364" s="194">
        <v>12</v>
      </c>
      <c r="X364" s="195" t="s">
        <v>650</v>
      </c>
      <c r="Y364" s="195" t="s">
        <v>651</v>
      </c>
      <c r="Z364" s="195" t="s">
        <v>1098</v>
      </c>
      <c r="AA364" s="195" t="s">
        <v>1099</v>
      </c>
      <c r="AC364" s="10"/>
      <c r="AD364" s="10"/>
      <c r="AG364" s="10"/>
      <c r="AH364" s="10"/>
      <c r="AI364" s="10"/>
      <c r="AJ364" s="10"/>
      <c r="AK364" s="10"/>
      <c r="AL364" s="10"/>
      <c r="AM364" s="10"/>
      <c r="AN364" s="10"/>
      <c r="AO364" s="10"/>
      <c r="AP364" s="10"/>
      <c r="AQ364" s="10"/>
      <c r="AR364" s="10"/>
      <c r="AS364" s="10"/>
      <c r="AT364" s="10"/>
      <c r="AU364" s="10"/>
      <c r="AV364" s="10"/>
      <c r="AW364" s="10"/>
      <c r="AX364" s="10"/>
      <c r="AY364" s="10"/>
      <c r="AZ364" s="10"/>
      <c r="BA364" s="10"/>
      <c r="BB364" s="10"/>
    </row>
    <row r="365" spans="1:54" x14ac:dyDescent="0.2">
      <c r="A365" s="194">
        <v>20427</v>
      </c>
      <c r="B365" s="195" t="s">
        <v>2045</v>
      </c>
      <c r="C365" s="195" t="s">
        <v>2046</v>
      </c>
      <c r="D365" s="195" t="s">
        <v>2047</v>
      </c>
      <c r="E365" s="195" t="s">
        <v>2048</v>
      </c>
      <c r="F365" s="195" t="s">
        <v>2049</v>
      </c>
      <c r="G365" s="195" t="s">
        <v>217</v>
      </c>
      <c r="H365" s="195" t="s">
        <v>124</v>
      </c>
      <c r="I365" s="195" t="s">
        <v>125</v>
      </c>
      <c r="J365" s="195" t="s">
        <v>282</v>
      </c>
      <c r="K365" s="195" t="s">
        <v>105</v>
      </c>
      <c r="L365" s="195" t="s">
        <v>99</v>
      </c>
      <c r="M365" s="195" t="s">
        <v>231</v>
      </c>
      <c r="N365" s="195" t="s">
        <v>126</v>
      </c>
      <c r="O365" s="195" t="s">
        <v>272</v>
      </c>
      <c r="P365" s="195" t="s">
        <v>1048</v>
      </c>
      <c r="Q365" s="194">
        <v>1</v>
      </c>
      <c r="R365" s="194">
        <v>6</v>
      </c>
      <c r="S365" s="194">
        <v>35</v>
      </c>
      <c r="T365" s="194">
        <v>1</v>
      </c>
      <c r="U365" s="194">
        <v>35</v>
      </c>
      <c r="V365" s="194">
        <v>1</v>
      </c>
      <c r="W365" s="194">
        <v>6</v>
      </c>
      <c r="X365" s="195" t="s">
        <v>414</v>
      </c>
      <c r="Y365" s="195" t="s">
        <v>415</v>
      </c>
      <c r="Z365" s="195" t="s">
        <v>1098</v>
      </c>
      <c r="AA365" s="195" t="s">
        <v>1099</v>
      </c>
      <c r="AC365" s="10"/>
      <c r="AD365" s="10"/>
      <c r="AG365" s="10"/>
      <c r="AH365" s="10"/>
      <c r="AI365" s="10"/>
      <c r="AJ365" s="10"/>
      <c r="AK365" s="10"/>
      <c r="AL365" s="10"/>
      <c r="AM365" s="10"/>
      <c r="AN365" s="10"/>
      <c r="AO365" s="10"/>
      <c r="AP365" s="10"/>
      <c r="AQ365" s="10"/>
      <c r="AR365" s="10"/>
      <c r="AS365" s="10"/>
      <c r="AT365" s="10"/>
      <c r="AU365" s="10"/>
      <c r="AV365" s="10"/>
      <c r="AW365" s="10"/>
      <c r="AX365" s="10"/>
      <c r="AY365" s="10"/>
      <c r="AZ365" s="10"/>
      <c r="BA365" s="10"/>
      <c r="BB365" s="10"/>
    </row>
    <row r="366" spans="1:54" x14ac:dyDescent="0.2">
      <c r="A366" s="194">
        <v>20428</v>
      </c>
      <c r="B366" s="195" t="s">
        <v>2050</v>
      </c>
      <c r="C366" s="195" t="s">
        <v>2051</v>
      </c>
      <c r="D366" s="195" t="s">
        <v>2052</v>
      </c>
      <c r="E366" s="195" t="s">
        <v>2050</v>
      </c>
      <c r="F366" s="195" t="s">
        <v>2051</v>
      </c>
      <c r="G366" s="195" t="s">
        <v>217</v>
      </c>
      <c r="H366" s="195" t="s">
        <v>124</v>
      </c>
      <c r="I366" s="195" t="s">
        <v>125</v>
      </c>
      <c r="J366" s="195" t="s">
        <v>282</v>
      </c>
      <c r="K366" s="195" t="s">
        <v>105</v>
      </c>
      <c r="L366" s="195" t="s">
        <v>99</v>
      </c>
      <c r="M366" s="195" t="s">
        <v>231</v>
      </c>
      <c r="N366" s="195" t="s">
        <v>126</v>
      </c>
      <c r="O366" s="195" t="s">
        <v>272</v>
      </c>
      <c r="P366" s="195" t="s">
        <v>1048</v>
      </c>
      <c r="Q366" s="194">
        <v>1</v>
      </c>
      <c r="R366" s="194">
        <v>9</v>
      </c>
      <c r="S366" s="194">
        <v>15</v>
      </c>
      <c r="T366" s="194">
        <v>1</v>
      </c>
      <c r="U366" s="194">
        <v>15</v>
      </c>
      <c r="V366" s="194">
        <v>1</v>
      </c>
      <c r="W366" s="194">
        <v>9</v>
      </c>
      <c r="X366" s="195" t="s">
        <v>341</v>
      </c>
      <c r="Y366" s="195" t="s">
        <v>342</v>
      </c>
      <c r="Z366" s="195" t="s">
        <v>1098</v>
      </c>
      <c r="AA366" s="195" t="s">
        <v>1099</v>
      </c>
      <c r="AC366" s="10"/>
      <c r="AD366" s="10"/>
      <c r="AG366" s="10"/>
      <c r="AH366" s="10"/>
      <c r="AI366" s="10"/>
      <c r="AJ366" s="10"/>
      <c r="AK366" s="10"/>
      <c r="AL366" s="10"/>
      <c r="AM366" s="10"/>
      <c r="AN366" s="10"/>
      <c r="AO366" s="10"/>
      <c r="AP366" s="10"/>
      <c r="AQ366" s="10"/>
      <c r="AR366" s="10"/>
      <c r="AS366" s="10"/>
      <c r="AT366" s="10"/>
      <c r="AU366" s="10"/>
      <c r="AV366" s="10"/>
      <c r="AW366" s="10"/>
      <c r="AX366" s="10"/>
      <c r="AY366" s="10"/>
      <c r="AZ366" s="10"/>
      <c r="BA366" s="10"/>
      <c r="BB366" s="10"/>
    </row>
    <row r="367" spans="1:54" x14ac:dyDescent="0.2">
      <c r="A367" s="194">
        <v>20429</v>
      </c>
      <c r="B367" s="195" t="s">
        <v>2053</v>
      </c>
      <c r="C367" s="195" t="s">
        <v>2054</v>
      </c>
      <c r="D367" s="195" t="s">
        <v>2055</v>
      </c>
      <c r="E367" s="195" t="s">
        <v>2053</v>
      </c>
      <c r="F367" s="195" t="s">
        <v>2056</v>
      </c>
      <c r="G367" s="195" t="s">
        <v>217</v>
      </c>
      <c r="H367" s="195" t="s">
        <v>124</v>
      </c>
      <c r="I367" s="195" t="s">
        <v>125</v>
      </c>
      <c r="J367" s="195" t="s">
        <v>282</v>
      </c>
      <c r="K367" s="195" t="s">
        <v>105</v>
      </c>
      <c r="L367" s="195" t="s">
        <v>99</v>
      </c>
      <c r="M367" s="195" t="s">
        <v>231</v>
      </c>
      <c r="N367" s="195" t="s">
        <v>126</v>
      </c>
      <c r="O367" s="195" t="s">
        <v>272</v>
      </c>
      <c r="P367" s="195" t="s">
        <v>1048</v>
      </c>
      <c r="Q367" s="194">
        <v>1</v>
      </c>
      <c r="R367" s="194">
        <v>9</v>
      </c>
      <c r="S367" s="194">
        <v>20</v>
      </c>
      <c r="T367" s="194">
        <v>1</v>
      </c>
      <c r="U367" s="194">
        <v>20</v>
      </c>
      <c r="V367" s="194">
        <v>1</v>
      </c>
      <c r="W367" s="194">
        <v>9</v>
      </c>
      <c r="X367" s="195" t="s">
        <v>395</v>
      </c>
      <c r="Y367" s="195" t="s">
        <v>307</v>
      </c>
      <c r="Z367" s="195" t="s">
        <v>1098</v>
      </c>
      <c r="AA367" s="195" t="s">
        <v>1099</v>
      </c>
      <c r="AC367" s="10"/>
      <c r="AD367" s="10"/>
      <c r="AG367" s="10"/>
      <c r="AH367" s="10"/>
      <c r="AI367" s="10"/>
      <c r="AJ367" s="10"/>
      <c r="AK367" s="10"/>
      <c r="AL367" s="10"/>
      <c r="AM367" s="10"/>
      <c r="AN367" s="10"/>
      <c r="AO367" s="10"/>
      <c r="AP367" s="10"/>
      <c r="AQ367" s="10"/>
      <c r="AR367" s="10"/>
      <c r="AS367" s="10"/>
      <c r="AT367" s="10"/>
      <c r="AU367" s="10"/>
      <c r="AV367" s="10"/>
      <c r="AW367" s="10"/>
      <c r="AX367" s="10"/>
      <c r="AY367" s="10"/>
      <c r="AZ367" s="10"/>
      <c r="BA367" s="10"/>
      <c r="BB367" s="10"/>
    </row>
    <row r="368" spans="1:54" x14ac:dyDescent="0.2">
      <c r="A368" s="194">
        <v>20430</v>
      </c>
      <c r="B368" s="195" t="s">
        <v>2057</v>
      </c>
      <c r="C368" s="195" t="s">
        <v>509</v>
      </c>
      <c r="D368" s="195" t="s">
        <v>2058</v>
      </c>
      <c r="E368" s="195" t="s">
        <v>2057</v>
      </c>
      <c r="F368" s="195" t="s">
        <v>509</v>
      </c>
      <c r="G368" s="195" t="s">
        <v>217</v>
      </c>
      <c r="H368" s="195" t="s">
        <v>124</v>
      </c>
      <c r="I368" s="195" t="s">
        <v>125</v>
      </c>
      <c r="J368" s="195" t="s">
        <v>282</v>
      </c>
      <c r="K368" s="195" t="s">
        <v>98</v>
      </c>
      <c r="L368" s="195" t="s">
        <v>99</v>
      </c>
      <c r="M368" s="195" t="s">
        <v>231</v>
      </c>
      <c r="N368" s="195" t="s">
        <v>126</v>
      </c>
      <c r="O368" s="195" t="s">
        <v>272</v>
      </c>
      <c r="P368" s="195" t="s">
        <v>1040</v>
      </c>
      <c r="Q368" s="194">
        <v>1</v>
      </c>
      <c r="R368" s="194">
        <v>6</v>
      </c>
      <c r="S368" s="194">
        <v>7</v>
      </c>
      <c r="T368" s="194">
        <v>1</v>
      </c>
      <c r="U368" s="194">
        <v>7</v>
      </c>
      <c r="V368" s="194">
        <v>1</v>
      </c>
      <c r="W368" s="194">
        <v>6</v>
      </c>
      <c r="X368" s="195" t="s">
        <v>414</v>
      </c>
      <c r="Y368" s="195" t="s">
        <v>415</v>
      </c>
      <c r="Z368" s="195" t="s">
        <v>1098</v>
      </c>
      <c r="AA368" s="195" t="s">
        <v>1099</v>
      </c>
      <c r="AC368" s="10"/>
      <c r="AD368" s="10"/>
      <c r="AG368" s="10"/>
      <c r="AH368" s="10"/>
      <c r="AI368" s="10"/>
      <c r="AJ368" s="10"/>
      <c r="AK368" s="10"/>
      <c r="AL368" s="10"/>
      <c r="AM368" s="10"/>
      <c r="AN368" s="10"/>
      <c r="AO368" s="10"/>
      <c r="AP368" s="10"/>
      <c r="AQ368" s="10"/>
      <c r="AR368" s="10"/>
      <c r="AS368" s="10"/>
      <c r="AT368" s="10"/>
      <c r="AU368" s="10"/>
      <c r="AV368" s="10"/>
      <c r="AW368" s="10"/>
      <c r="AX368" s="10"/>
      <c r="AY368" s="10"/>
      <c r="AZ368" s="10"/>
      <c r="BA368" s="10"/>
      <c r="BB368" s="10"/>
    </row>
    <row r="369" spans="1:54" x14ac:dyDescent="0.2">
      <c r="A369" s="194">
        <v>20431</v>
      </c>
      <c r="B369" s="195" t="s">
        <v>632</v>
      </c>
      <c r="C369" s="195" t="s">
        <v>2059</v>
      </c>
      <c r="D369" s="195" t="s">
        <v>2060</v>
      </c>
      <c r="E369" s="195" t="s">
        <v>632</v>
      </c>
      <c r="F369" s="195" t="s">
        <v>2061</v>
      </c>
      <c r="G369" s="195" t="s">
        <v>217</v>
      </c>
      <c r="H369" s="195" t="s">
        <v>124</v>
      </c>
      <c r="I369" s="195" t="s">
        <v>125</v>
      </c>
      <c r="J369" s="195" t="s">
        <v>282</v>
      </c>
      <c r="K369" s="195" t="s">
        <v>105</v>
      </c>
      <c r="L369" s="195" t="s">
        <v>99</v>
      </c>
      <c r="M369" s="195" t="s">
        <v>231</v>
      </c>
      <c r="N369" s="195" t="s">
        <v>126</v>
      </c>
      <c r="O369" s="195" t="s">
        <v>1075</v>
      </c>
      <c r="P369" s="195" t="s">
        <v>1048</v>
      </c>
      <c r="Q369" s="194">
        <v>2</v>
      </c>
      <c r="R369" s="194">
        <v>9</v>
      </c>
      <c r="S369" s="194">
        <v>18</v>
      </c>
      <c r="T369" s="194">
        <v>1</v>
      </c>
      <c r="U369" s="194">
        <v>6</v>
      </c>
      <c r="V369" s="194">
        <v>1</v>
      </c>
      <c r="W369" s="194">
        <v>9</v>
      </c>
      <c r="X369" s="195" t="s">
        <v>650</v>
      </c>
      <c r="Y369" s="195" t="s">
        <v>651</v>
      </c>
      <c r="Z369" s="195" t="s">
        <v>1316</v>
      </c>
      <c r="AA369" s="195" t="s">
        <v>1317</v>
      </c>
      <c r="AC369" s="10"/>
      <c r="AD369" s="10"/>
      <c r="AG369" s="10"/>
      <c r="AH369" s="10"/>
      <c r="AI369" s="10"/>
      <c r="AJ369" s="10"/>
      <c r="AK369" s="10"/>
      <c r="AL369" s="10"/>
      <c r="AM369" s="10"/>
      <c r="AN369" s="10"/>
      <c r="AO369" s="10"/>
      <c r="AP369" s="10"/>
      <c r="AQ369" s="10"/>
      <c r="AR369" s="10"/>
      <c r="AS369" s="10"/>
      <c r="AT369" s="10"/>
      <c r="AU369" s="10"/>
      <c r="AV369" s="10"/>
      <c r="AW369" s="10"/>
      <c r="AX369" s="10"/>
      <c r="AY369" s="10"/>
      <c r="AZ369" s="10"/>
      <c r="BA369" s="10"/>
      <c r="BB369" s="10"/>
    </row>
    <row r="370" spans="1:54" x14ac:dyDescent="0.2">
      <c r="A370" s="194">
        <v>20432</v>
      </c>
      <c r="B370" s="195" t="s">
        <v>632</v>
      </c>
      <c r="C370" s="195" t="s">
        <v>632</v>
      </c>
      <c r="D370" s="195" t="s">
        <v>2060</v>
      </c>
      <c r="E370" s="195" t="s">
        <v>632</v>
      </c>
      <c r="F370" s="195" t="s">
        <v>2061</v>
      </c>
      <c r="G370" s="195" t="s">
        <v>217</v>
      </c>
      <c r="H370" s="195" t="s">
        <v>124</v>
      </c>
      <c r="I370" s="195" t="s">
        <v>125</v>
      </c>
      <c r="J370" s="195" t="s">
        <v>282</v>
      </c>
      <c r="K370" s="195" t="s">
        <v>105</v>
      </c>
      <c r="L370" s="195" t="s">
        <v>99</v>
      </c>
      <c r="M370" s="195" t="s">
        <v>231</v>
      </c>
      <c r="N370" s="195" t="s">
        <v>126</v>
      </c>
      <c r="O370" s="195" t="s">
        <v>1075</v>
      </c>
      <c r="P370" s="195" t="s">
        <v>1048</v>
      </c>
      <c r="Q370" s="194">
        <v>2</v>
      </c>
      <c r="R370" s="194">
        <v>9</v>
      </c>
      <c r="S370" s="194">
        <v>18</v>
      </c>
      <c r="T370" s="194">
        <v>2</v>
      </c>
      <c r="U370" s="194">
        <v>6</v>
      </c>
      <c r="V370" s="194">
        <v>1</v>
      </c>
      <c r="W370" s="194">
        <v>18</v>
      </c>
      <c r="X370" s="195" t="s">
        <v>650</v>
      </c>
      <c r="Y370" s="195" t="s">
        <v>651</v>
      </c>
      <c r="Z370" s="195" t="s">
        <v>1147</v>
      </c>
      <c r="AA370" s="195" t="s">
        <v>318</v>
      </c>
      <c r="AC370" s="10"/>
      <c r="AD370" s="10"/>
      <c r="AG370" s="10"/>
      <c r="AH370" s="10"/>
      <c r="AI370" s="10"/>
      <c r="AJ370" s="10"/>
      <c r="AK370" s="10"/>
      <c r="AL370" s="10"/>
      <c r="AM370" s="10"/>
      <c r="AN370" s="10"/>
      <c r="AO370" s="10"/>
      <c r="AP370" s="10"/>
      <c r="AQ370" s="10"/>
      <c r="AR370" s="10"/>
      <c r="AS370" s="10"/>
      <c r="AT370" s="10"/>
      <c r="AU370" s="10"/>
      <c r="AV370" s="10"/>
      <c r="AW370" s="10"/>
      <c r="AX370" s="10"/>
      <c r="AY370" s="10"/>
      <c r="AZ370" s="10"/>
      <c r="BA370" s="10"/>
      <c r="BB370" s="10"/>
    </row>
    <row r="371" spans="1:54" x14ac:dyDescent="0.2">
      <c r="A371" s="194">
        <v>20433</v>
      </c>
      <c r="B371" s="195" t="s">
        <v>631</v>
      </c>
      <c r="C371" s="195" t="s">
        <v>2062</v>
      </c>
      <c r="D371" s="195" t="s">
        <v>2063</v>
      </c>
      <c r="E371" s="195" t="s">
        <v>631</v>
      </c>
      <c r="F371" s="195" t="s">
        <v>2064</v>
      </c>
      <c r="G371" s="195" t="s">
        <v>217</v>
      </c>
      <c r="H371" s="195" t="s">
        <v>124</v>
      </c>
      <c r="I371" s="195" t="s">
        <v>125</v>
      </c>
      <c r="J371" s="195" t="s">
        <v>282</v>
      </c>
      <c r="K371" s="195" t="s">
        <v>98</v>
      </c>
      <c r="L371" s="195" t="s">
        <v>684</v>
      </c>
      <c r="M371" s="195" t="s">
        <v>231</v>
      </c>
      <c r="N371" s="195" t="s">
        <v>126</v>
      </c>
      <c r="O371" s="195" t="s">
        <v>1075</v>
      </c>
      <c r="P371" s="195" t="s">
        <v>1040</v>
      </c>
      <c r="Q371" s="194">
        <v>1</v>
      </c>
      <c r="R371" s="194">
        <v>9</v>
      </c>
      <c r="S371" s="194">
        <v>10</v>
      </c>
      <c r="T371" s="194">
        <v>1</v>
      </c>
      <c r="U371" s="194">
        <v>10</v>
      </c>
      <c r="V371" s="194">
        <v>1</v>
      </c>
      <c r="W371" s="194">
        <v>9</v>
      </c>
      <c r="X371" s="195" t="s">
        <v>2065</v>
      </c>
      <c r="Y371" s="195" t="s">
        <v>2066</v>
      </c>
      <c r="Z371" s="195" t="s">
        <v>1147</v>
      </c>
      <c r="AA371" s="195" t="s">
        <v>318</v>
      </c>
      <c r="AC371" s="10"/>
      <c r="AD371" s="10"/>
      <c r="AG371" s="10"/>
      <c r="AH371" s="10"/>
      <c r="AI371" s="10"/>
      <c r="AJ371" s="10"/>
      <c r="AK371" s="10"/>
      <c r="AL371" s="10"/>
      <c r="AM371" s="10"/>
      <c r="AN371" s="10"/>
      <c r="AO371" s="10"/>
      <c r="AP371" s="10"/>
      <c r="AQ371" s="10"/>
      <c r="AR371" s="10"/>
      <c r="AS371" s="10"/>
      <c r="AT371" s="10"/>
      <c r="AU371" s="10"/>
      <c r="AV371" s="10"/>
      <c r="AW371" s="10"/>
      <c r="AX371" s="10"/>
      <c r="AY371" s="10"/>
      <c r="AZ371" s="10"/>
      <c r="BA371" s="10"/>
      <c r="BB371" s="10"/>
    </row>
    <row r="372" spans="1:54" x14ac:dyDescent="0.2">
      <c r="A372" s="194">
        <v>20434</v>
      </c>
      <c r="B372" s="195" t="s">
        <v>2067</v>
      </c>
      <c r="C372" s="195" t="s">
        <v>2067</v>
      </c>
      <c r="D372" s="195" t="s">
        <v>2068</v>
      </c>
      <c r="E372" s="195" t="s">
        <v>2067</v>
      </c>
      <c r="F372" s="195" t="s">
        <v>2067</v>
      </c>
      <c r="G372" s="195" t="s">
        <v>265</v>
      </c>
      <c r="H372" s="195" t="s">
        <v>117</v>
      </c>
      <c r="I372" s="195" t="s">
        <v>130</v>
      </c>
      <c r="J372" s="195" t="s">
        <v>351</v>
      </c>
      <c r="K372" s="195" t="s">
        <v>98</v>
      </c>
      <c r="L372" s="195" t="s">
        <v>118</v>
      </c>
      <c r="M372" s="195" t="s">
        <v>502</v>
      </c>
      <c r="N372" s="195" t="s">
        <v>128</v>
      </c>
      <c r="O372" s="195" t="s">
        <v>272</v>
      </c>
      <c r="P372" s="195" t="s">
        <v>1048</v>
      </c>
      <c r="Q372" s="194">
        <v>1</v>
      </c>
      <c r="R372" s="194">
        <v>3</v>
      </c>
      <c r="S372" s="194">
        <v>240</v>
      </c>
      <c r="T372" s="194">
        <v>12</v>
      </c>
      <c r="U372" s="194">
        <v>20</v>
      </c>
      <c r="V372" s="194">
        <v>1</v>
      </c>
      <c r="W372" s="194">
        <v>36</v>
      </c>
      <c r="X372" s="195" t="s">
        <v>1124</v>
      </c>
      <c r="Y372" s="195" t="s">
        <v>1125</v>
      </c>
      <c r="Z372" s="195" t="s">
        <v>1098</v>
      </c>
      <c r="AA372" s="195" t="s">
        <v>1099</v>
      </c>
      <c r="AC372" s="10"/>
      <c r="AD372" s="10"/>
      <c r="AG372" s="10"/>
      <c r="AH372" s="10"/>
      <c r="AI372" s="10"/>
      <c r="AJ372" s="10"/>
      <c r="AK372" s="10"/>
      <c r="AL372" s="10"/>
      <c r="AM372" s="10"/>
      <c r="AN372" s="10"/>
      <c r="AO372" s="10"/>
      <c r="AP372" s="10"/>
      <c r="AQ372" s="10"/>
      <c r="AR372" s="10"/>
      <c r="AS372" s="10"/>
      <c r="AT372" s="10"/>
      <c r="AU372" s="10"/>
      <c r="AV372" s="10"/>
      <c r="AW372" s="10"/>
      <c r="AX372" s="10"/>
      <c r="AY372" s="10"/>
      <c r="AZ372" s="10"/>
      <c r="BA372" s="10"/>
      <c r="BB372" s="10"/>
    </row>
    <row r="373" spans="1:54" x14ac:dyDescent="0.2">
      <c r="A373" s="194">
        <v>20435</v>
      </c>
      <c r="B373" s="195" t="s">
        <v>2069</v>
      </c>
      <c r="C373" s="195" t="s">
        <v>2070</v>
      </c>
      <c r="D373" s="195" t="s">
        <v>2071</v>
      </c>
      <c r="E373" s="195" t="s">
        <v>2072</v>
      </c>
      <c r="F373" s="195" t="s">
        <v>2072</v>
      </c>
      <c r="G373" s="195" t="s">
        <v>265</v>
      </c>
      <c r="H373" s="195" t="s">
        <v>117</v>
      </c>
      <c r="I373" s="195" t="s">
        <v>1066</v>
      </c>
      <c r="J373" s="195" t="s">
        <v>1067</v>
      </c>
      <c r="K373" s="195" t="s">
        <v>98</v>
      </c>
      <c r="L373" s="195" t="s">
        <v>118</v>
      </c>
      <c r="M373" s="195" t="s">
        <v>233</v>
      </c>
      <c r="N373" s="195" t="s">
        <v>128</v>
      </c>
      <c r="O373" s="195" t="s">
        <v>272</v>
      </c>
      <c r="P373" s="195" t="s">
        <v>1048</v>
      </c>
      <c r="Q373" s="194">
        <v>2</v>
      </c>
      <c r="R373" s="194">
        <v>3</v>
      </c>
      <c r="S373" s="194">
        <v>149</v>
      </c>
      <c r="T373" s="194">
        <v>1</v>
      </c>
      <c r="U373" s="194">
        <v>99</v>
      </c>
      <c r="V373" s="194">
        <v>1</v>
      </c>
      <c r="W373" s="194">
        <v>3</v>
      </c>
      <c r="X373" s="195" t="s">
        <v>1124</v>
      </c>
      <c r="Y373" s="195" t="s">
        <v>1125</v>
      </c>
      <c r="Z373" s="195" t="s">
        <v>1098</v>
      </c>
      <c r="AA373" s="195" t="s">
        <v>1099</v>
      </c>
      <c r="AC373" s="10"/>
      <c r="AD373" s="10"/>
      <c r="AG373" s="10"/>
      <c r="AH373" s="10"/>
      <c r="AI373" s="10"/>
      <c r="AJ373" s="10"/>
      <c r="AK373" s="10"/>
      <c r="AL373" s="10"/>
      <c r="AM373" s="10"/>
      <c r="AN373" s="10"/>
      <c r="AO373" s="10"/>
      <c r="AP373" s="10"/>
      <c r="AQ373" s="10"/>
      <c r="AR373" s="10"/>
      <c r="AS373" s="10"/>
      <c r="AT373" s="10"/>
      <c r="AU373" s="10"/>
      <c r="AV373" s="10"/>
      <c r="AW373" s="10"/>
      <c r="AX373" s="10"/>
      <c r="AY373" s="10"/>
      <c r="AZ373" s="10"/>
      <c r="BA373" s="10"/>
      <c r="BB373" s="10"/>
    </row>
    <row r="374" spans="1:54" x14ac:dyDescent="0.2">
      <c r="A374" s="194">
        <v>20436</v>
      </c>
      <c r="B374" s="195" t="s">
        <v>2073</v>
      </c>
      <c r="C374" s="195" t="s">
        <v>2070</v>
      </c>
      <c r="D374" s="195" t="s">
        <v>2071</v>
      </c>
      <c r="E374" s="195" t="s">
        <v>2072</v>
      </c>
      <c r="F374" s="195" t="s">
        <v>2072</v>
      </c>
      <c r="G374" s="195" t="s">
        <v>265</v>
      </c>
      <c r="H374" s="195" t="s">
        <v>117</v>
      </c>
      <c r="I374" s="195" t="s">
        <v>1066</v>
      </c>
      <c r="J374" s="195" t="s">
        <v>1067</v>
      </c>
      <c r="K374" s="195" t="s">
        <v>98</v>
      </c>
      <c r="L374" s="195" t="s">
        <v>118</v>
      </c>
      <c r="M374" s="195" t="s">
        <v>233</v>
      </c>
      <c r="N374" s="195" t="s">
        <v>128</v>
      </c>
      <c r="O374" s="195" t="s">
        <v>272</v>
      </c>
      <c r="P374" s="195" t="s">
        <v>1048</v>
      </c>
      <c r="Q374" s="194">
        <v>2</v>
      </c>
      <c r="R374" s="194">
        <v>3</v>
      </c>
      <c r="S374" s="194">
        <v>149</v>
      </c>
      <c r="T374" s="194">
        <v>1</v>
      </c>
      <c r="U374" s="194">
        <v>50</v>
      </c>
      <c r="V374" s="194">
        <v>1</v>
      </c>
      <c r="W374" s="194">
        <v>3</v>
      </c>
      <c r="X374" s="195" t="s">
        <v>1124</v>
      </c>
      <c r="Y374" s="195" t="s">
        <v>1125</v>
      </c>
      <c r="Z374" s="195" t="s">
        <v>1098</v>
      </c>
      <c r="AA374" s="195" t="s">
        <v>1099</v>
      </c>
      <c r="AC374" s="10"/>
      <c r="AD374" s="10"/>
      <c r="AG374" s="10"/>
      <c r="AH374" s="10"/>
      <c r="AI374" s="10"/>
      <c r="AJ374" s="10"/>
      <c r="AK374" s="10"/>
      <c r="AL374" s="10"/>
      <c r="AM374" s="10"/>
      <c r="AN374" s="10"/>
      <c r="AO374" s="10"/>
      <c r="AP374" s="10"/>
      <c r="AQ374" s="10"/>
      <c r="AR374" s="10"/>
      <c r="AS374" s="10"/>
      <c r="AT374" s="10"/>
      <c r="AU374" s="10"/>
      <c r="AV374" s="10"/>
      <c r="AW374" s="10"/>
      <c r="AX374" s="10"/>
      <c r="AY374" s="10"/>
      <c r="AZ374" s="10"/>
      <c r="BA374" s="10"/>
      <c r="BB374" s="10"/>
    </row>
    <row r="375" spans="1:54" x14ac:dyDescent="0.2">
      <c r="A375" s="194">
        <v>20437</v>
      </c>
      <c r="B375" s="195" t="s">
        <v>2074</v>
      </c>
      <c r="C375" s="195" t="s">
        <v>2075</v>
      </c>
      <c r="D375" s="195" t="s">
        <v>2076</v>
      </c>
      <c r="E375" s="195" t="s">
        <v>2077</v>
      </c>
      <c r="F375" s="195" t="s">
        <v>2078</v>
      </c>
      <c r="G375" s="195" t="s">
        <v>265</v>
      </c>
      <c r="H375" s="195" t="s">
        <v>117</v>
      </c>
      <c r="I375" s="195" t="s">
        <v>1550</v>
      </c>
      <c r="J375" s="195" t="s">
        <v>289</v>
      </c>
      <c r="K375" s="195" t="s">
        <v>98</v>
      </c>
      <c r="L375" s="195" t="s">
        <v>118</v>
      </c>
      <c r="M375" s="195" t="s">
        <v>233</v>
      </c>
      <c r="N375" s="195" t="s">
        <v>128</v>
      </c>
      <c r="O375" s="195" t="s">
        <v>272</v>
      </c>
      <c r="P375" s="195" t="s">
        <v>1048</v>
      </c>
      <c r="Q375" s="194">
        <v>1</v>
      </c>
      <c r="R375" s="194">
        <v>2</v>
      </c>
      <c r="S375" s="194">
        <v>12</v>
      </c>
      <c r="T375" s="194">
        <v>1</v>
      </c>
      <c r="U375" s="194">
        <v>12</v>
      </c>
      <c r="V375" s="194">
        <v>1</v>
      </c>
      <c r="W375" s="194">
        <v>2</v>
      </c>
      <c r="X375" s="195" t="s">
        <v>1124</v>
      </c>
      <c r="Y375" s="195" t="s">
        <v>1125</v>
      </c>
      <c r="Z375" s="195" t="s">
        <v>1098</v>
      </c>
      <c r="AA375" s="195" t="s">
        <v>1099</v>
      </c>
      <c r="AC375" s="10"/>
      <c r="AD375" s="10"/>
      <c r="AG375" s="10"/>
      <c r="AH375" s="10"/>
      <c r="AI375" s="10"/>
      <c r="AJ375" s="10"/>
      <c r="AK375" s="10"/>
      <c r="AL375" s="10"/>
      <c r="AM375" s="10"/>
      <c r="AN375" s="10"/>
      <c r="AO375" s="10"/>
      <c r="AP375" s="10"/>
      <c r="AQ375" s="10"/>
      <c r="AR375" s="10"/>
      <c r="AS375" s="10"/>
      <c r="AT375" s="10"/>
      <c r="AU375" s="10"/>
      <c r="AV375" s="10"/>
      <c r="AW375" s="10"/>
      <c r="AX375" s="10"/>
      <c r="AY375" s="10"/>
      <c r="AZ375" s="10"/>
      <c r="BA375" s="10"/>
      <c r="BB375" s="10"/>
    </row>
    <row r="376" spans="1:54" x14ac:dyDescent="0.2">
      <c r="A376" s="194">
        <v>20438</v>
      </c>
      <c r="B376" s="195" t="s">
        <v>2079</v>
      </c>
      <c r="C376" s="195" t="s">
        <v>642</v>
      </c>
      <c r="D376" s="195" t="s">
        <v>2080</v>
      </c>
      <c r="E376" s="195" t="s">
        <v>2079</v>
      </c>
      <c r="F376" s="195" t="s">
        <v>642</v>
      </c>
      <c r="G376" s="195" t="s">
        <v>217</v>
      </c>
      <c r="H376" s="195" t="s">
        <v>124</v>
      </c>
      <c r="I376" s="195" t="s">
        <v>125</v>
      </c>
      <c r="J376" s="195" t="s">
        <v>282</v>
      </c>
      <c r="K376" s="195" t="s">
        <v>98</v>
      </c>
      <c r="L376" s="195" t="s">
        <v>99</v>
      </c>
      <c r="M376" s="195" t="s">
        <v>233</v>
      </c>
      <c r="N376" s="195" t="s">
        <v>128</v>
      </c>
      <c r="O376" s="195" t="s">
        <v>272</v>
      </c>
      <c r="P376" s="195" t="s">
        <v>1048</v>
      </c>
      <c r="Q376" s="194">
        <v>2</v>
      </c>
      <c r="R376" s="194">
        <v>6</v>
      </c>
      <c r="S376" s="194">
        <v>156</v>
      </c>
      <c r="T376" s="194">
        <v>2</v>
      </c>
      <c r="U376" s="194">
        <v>54</v>
      </c>
      <c r="V376" s="194">
        <v>1</v>
      </c>
      <c r="W376" s="194">
        <v>12</v>
      </c>
      <c r="X376" s="195" t="s">
        <v>1124</v>
      </c>
      <c r="Y376" s="195" t="s">
        <v>1125</v>
      </c>
      <c r="Z376" s="195" t="s">
        <v>1098</v>
      </c>
      <c r="AA376" s="195" t="s">
        <v>1099</v>
      </c>
      <c r="AC376" s="10"/>
      <c r="AD376" s="10"/>
      <c r="AG376" s="10"/>
      <c r="AH376" s="10"/>
      <c r="AI376" s="10"/>
      <c r="AJ376" s="10"/>
      <c r="AK376" s="10"/>
      <c r="AL376" s="10"/>
      <c r="AM376" s="10"/>
      <c r="AN376" s="10"/>
      <c r="AO376" s="10"/>
      <c r="AP376" s="10"/>
      <c r="AQ376" s="10"/>
      <c r="AR376" s="10"/>
      <c r="AS376" s="10"/>
      <c r="AT376" s="10"/>
      <c r="AU376" s="10"/>
      <c r="AV376" s="10"/>
      <c r="AW376" s="10"/>
      <c r="AX376" s="10"/>
      <c r="AY376" s="10"/>
      <c r="AZ376" s="10"/>
      <c r="BA376" s="10"/>
      <c r="BB376" s="10"/>
    </row>
    <row r="377" spans="1:54" x14ac:dyDescent="0.2">
      <c r="A377" s="194">
        <v>20439</v>
      </c>
      <c r="B377" s="195" t="s">
        <v>2079</v>
      </c>
      <c r="C377" s="195" t="s">
        <v>642</v>
      </c>
      <c r="D377" s="195" t="s">
        <v>2080</v>
      </c>
      <c r="E377" s="195" t="s">
        <v>2079</v>
      </c>
      <c r="F377" s="195" t="s">
        <v>642</v>
      </c>
      <c r="G377" s="195" t="s">
        <v>217</v>
      </c>
      <c r="H377" s="195" t="s">
        <v>124</v>
      </c>
      <c r="I377" s="195" t="s">
        <v>125</v>
      </c>
      <c r="J377" s="195" t="s">
        <v>282</v>
      </c>
      <c r="K377" s="195" t="s">
        <v>98</v>
      </c>
      <c r="L377" s="195" t="s">
        <v>99</v>
      </c>
      <c r="M377" s="195" t="s">
        <v>233</v>
      </c>
      <c r="N377" s="195" t="s">
        <v>128</v>
      </c>
      <c r="O377" s="195" t="s">
        <v>272</v>
      </c>
      <c r="P377" s="195" t="s">
        <v>1048</v>
      </c>
      <c r="Q377" s="194">
        <v>2</v>
      </c>
      <c r="R377" s="194">
        <v>4</v>
      </c>
      <c r="S377" s="194">
        <v>156</v>
      </c>
      <c r="T377" s="194">
        <v>1</v>
      </c>
      <c r="U377" s="194">
        <v>48</v>
      </c>
      <c r="V377" s="194">
        <v>1</v>
      </c>
      <c r="W377" s="194">
        <v>4</v>
      </c>
      <c r="X377" s="195" t="s">
        <v>1124</v>
      </c>
      <c r="Y377" s="195" t="s">
        <v>1125</v>
      </c>
      <c r="Z377" s="195" t="s">
        <v>1098</v>
      </c>
      <c r="AA377" s="195" t="s">
        <v>1099</v>
      </c>
      <c r="AC377" s="10"/>
      <c r="AD377" s="10"/>
      <c r="AG377" s="10"/>
      <c r="AH377" s="10"/>
      <c r="AI377" s="10"/>
      <c r="AJ377" s="10"/>
      <c r="AK377" s="10"/>
      <c r="AL377" s="10"/>
      <c r="AM377" s="10"/>
      <c r="AN377" s="10"/>
      <c r="AO377" s="10"/>
      <c r="AP377" s="10"/>
      <c r="AQ377" s="10"/>
      <c r="AR377" s="10"/>
      <c r="AS377" s="10"/>
      <c r="AT377" s="10"/>
      <c r="AU377" s="10"/>
      <c r="AV377" s="10"/>
      <c r="AW377" s="10"/>
      <c r="AX377" s="10"/>
      <c r="AY377" s="10"/>
      <c r="AZ377" s="10"/>
      <c r="BA377" s="10"/>
      <c r="BB377" s="10"/>
    </row>
    <row r="378" spans="1:54" x14ac:dyDescent="0.2">
      <c r="A378" s="194">
        <v>20440</v>
      </c>
      <c r="B378" s="195" t="s">
        <v>2081</v>
      </c>
      <c r="C378" s="195" t="s">
        <v>2082</v>
      </c>
      <c r="D378" s="195" t="s">
        <v>2083</v>
      </c>
      <c r="E378" s="195" t="s">
        <v>2084</v>
      </c>
      <c r="F378" s="195" t="s">
        <v>2085</v>
      </c>
      <c r="G378" s="195" t="s">
        <v>217</v>
      </c>
      <c r="H378" s="195" t="s">
        <v>124</v>
      </c>
      <c r="I378" s="195" t="s">
        <v>125</v>
      </c>
      <c r="J378" s="195" t="s">
        <v>282</v>
      </c>
      <c r="K378" s="195" t="s">
        <v>105</v>
      </c>
      <c r="L378" s="195" t="s">
        <v>99</v>
      </c>
      <c r="M378" s="195" t="s">
        <v>233</v>
      </c>
      <c r="N378" s="195" t="s">
        <v>128</v>
      </c>
      <c r="O378" s="195" t="s">
        <v>272</v>
      </c>
      <c r="P378" s="195" t="s">
        <v>1048</v>
      </c>
      <c r="Q378" s="194">
        <v>1</v>
      </c>
      <c r="R378" s="194">
        <v>6</v>
      </c>
      <c r="S378" s="194">
        <v>15</v>
      </c>
      <c r="T378" s="194">
        <v>1</v>
      </c>
      <c r="U378" s="194">
        <v>15</v>
      </c>
      <c r="V378" s="194">
        <v>1</v>
      </c>
      <c r="W378" s="194">
        <v>6</v>
      </c>
      <c r="X378" s="195" t="s">
        <v>465</v>
      </c>
      <c r="Y378" s="195" t="s">
        <v>466</v>
      </c>
      <c r="Z378" s="195" t="s">
        <v>1041</v>
      </c>
      <c r="AA378" s="195" t="s">
        <v>1042</v>
      </c>
      <c r="AC378" s="10"/>
      <c r="AD378" s="10"/>
      <c r="AG378" s="10"/>
      <c r="AH378" s="10"/>
      <c r="AI378" s="10"/>
      <c r="AJ378" s="10"/>
      <c r="AK378" s="10"/>
      <c r="AL378" s="10"/>
      <c r="AM378" s="10"/>
      <c r="AN378" s="10"/>
      <c r="AO378" s="10"/>
      <c r="AP378" s="10"/>
      <c r="AQ378" s="10"/>
      <c r="AR378" s="10"/>
      <c r="AS378" s="10"/>
      <c r="AT378" s="10"/>
      <c r="AU378" s="10"/>
      <c r="AV378" s="10"/>
      <c r="AW378" s="10"/>
      <c r="AX378" s="10"/>
      <c r="AY378" s="10"/>
      <c r="AZ378" s="10"/>
      <c r="BA378" s="10"/>
      <c r="BB378" s="10"/>
    </row>
    <row r="379" spans="1:54" x14ac:dyDescent="0.2">
      <c r="A379" s="194">
        <v>20441</v>
      </c>
      <c r="B379" s="195" t="s">
        <v>641</v>
      </c>
      <c r="C379" s="195" t="s">
        <v>2086</v>
      </c>
      <c r="D379" s="195" t="s">
        <v>2087</v>
      </c>
      <c r="E379" s="195" t="s">
        <v>641</v>
      </c>
      <c r="F379" s="195" t="s">
        <v>2088</v>
      </c>
      <c r="G379" s="195" t="s">
        <v>217</v>
      </c>
      <c r="H379" s="195" t="s">
        <v>124</v>
      </c>
      <c r="I379" s="195" t="s">
        <v>125</v>
      </c>
      <c r="J379" s="195" t="s">
        <v>282</v>
      </c>
      <c r="K379" s="195" t="s">
        <v>98</v>
      </c>
      <c r="L379" s="195" t="s">
        <v>99</v>
      </c>
      <c r="M379" s="195" t="s">
        <v>233</v>
      </c>
      <c r="N379" s="195" t="s">
        <v>128</v>
      </c>
      <c r="O379" s="195" t="s">
        <v>272</v>
      </c>
      <c r="P379" s="195" t="s">
        <v>1048</v>
      </c>
      <c r="Q379" s="194">
        <v>1</v>
      </c>
      <c r="R379" s="194">
        <v>6</v>
      </c>
      <c r="S379" s="194">
        <v>15</v>
      </c>
      <c r="T379" s="194">
        <v>1</v>
      </c>
      <c r="U379" s="194">
        <v>15</v>
      </c>
      <c r="V379" s="194">
        <v>1</v>
      </c>
      <c r="W379" s="194">
        <v>6</v>
      </c>
      <c r="X379" s="195" t="s">
        <v>1124</v>
      </c>
      <c r="Y379" s="195" t="s">
        <v>1125</v>
      </c>
      <c r="Z379" s="195" t="s">
        <v>1147</v>
      </c>
      <c r="AA379" s="195" t="s">
        <v>318</v>
      </c>
      <c r="AC379" s="10"/>
      <c r="AD379" s="10"/>
      <c r="AG379" s="10"/>
      <c r="AH379" s="10"/>
      <c r="AI379" s="10"/>
      <c r="AJ379" s="10"/>
      <c r="AK379" s="10"/>
      <c r="AL379" s="10"/>
      <c r="AM379" s="10"/>
      <c r="AN379" s="10"/>
      <c r="AO379" s="10"/>
      <c r="AP379" s="10"/>
      <c r="AQ379" s="10"/>
      <c r="AR379" s="10"/>
      <c r="AS379" s="10"/>
      <c r="AT379" s="10"/>
      <c r="AU379" s="10"/>
      <c r="AV379" s="10"/>
      <c r="AW379" s="10"/>
      <c r="AX379" s="10"/>
      <c r="AY379" s="10"/>
      <c r="AZ379" s="10"/>
      <c r="BA379" s="10"/>
      <c r="BB379" s="10"/>
    </row>
    <row r="380" spans="1:54" x14ac:dyDescent="0.2">
      <c r="A380" s="194">
        <v>20442</v>
      </c>
      <c r="B380" s="195" t="s">
        <v>640</v>
      </c>
      <c r="C380" s="195" t="s">
        <v>2089</v>
      </c>
      <c r="D380" s="195" t="s">
        <v>2090</v>
      </c>
      <c r="E380" s="195" t="s">
        <v>640</v>
      </c>
      <c r="F380" s="195" t="s">
        <v>2091</v>
      </c>
      <c r="G380" s="195" t="s">
        <v>217</v>
      </c>
      <c r="H380" s="195" t="s">
        <v>124</v>
      </c>
      <c r="I380" s="195" t="s">
        <v>125</v>
      </c>
      <c r="J380" s="195" t="s">
        <v>282</v>
      </c>
      <c r="K380" s="195" t="s">
        <v>98</v>
      </c>
      <c r="L380" s="195" t="s">
        <v>99</v>
      </c>
      <c r="M380" s="195" t="s">
        <v>502</v>
      </c>
      <c r="N380" s="195" t="s">
        <v>128</v>
      </c>
      <c r="O380" s="195" t="s">
        <v>272</v>
      </c>
      <c r="P380" s="195" t="s">
        <v>1048</v>
      </c>
      <c r="Q380" s="194">
        <v>1</v>
      </c>
      <c r="R380" s="194">
        <v>6</v>
      </c>
      <c r="S380" s="194">
        <v>20</v>
      </c>
      <c r="T380" s="194">
        <v>1</v>
      </c>
      <c r="U380" s="194">
        <v>20</v>
      </c>
      <c r="V380" s="194">
        <v>1</v>
      </c>
      <c r="W380" s="194">
        <v>6</v>
      </c>
      <c r="X380" s="195" t="s">
        <v>1124</v>
      </c>
      <c r="Y380" s="195" t="s">
        <v>1125</v>
      </c>
      <c r="Z380" s="195" t="s">
        <v>1098</v>
      </c>
      <c r="AA380" s="195" t="s">
        <v>1099</v>
      </c>
      <c r="AC380" s="10"/>
      <c r="AD380" s="10"/>
      <c r="AG380" s="10"/>
      <c r="AH380" s="10"/>
      <c r="AI380" s="10"/>
      <c r="AJ380" s="10"/>
      <c r="AK380" s="10"/>
      <c r="AL380" s="10"/>
      <c r="AM380" s="10"/>
      <c r="AN380" s="10"/>
      <c r="AO380" s="10"/>
      <c r="AP380" s="10"/>
      <c r="AQ380" s="10"/>
      <c r="AR380" s="10"/>
      <c r="AS380" s="10"/>
      <c r="AT380" s="10"/>
      <c r="AU380" s="10"/>
      <c r="AV380" s="10"/>
      <c r="AW380" s="10"/>
      <c r="AX380" s="10"/>
      <c r="AY380" s="10"/>
      <c r="AZ380" s="10"/>
      <c r="BA380" s="10"/>
      <c r="BB380" s="10"/>
    </row>
    <row r="381" spans="1:54" x14ac:dyDescent="0.2">
      <c r="A381" s="194">
        <v>20443</v>
      </c>
      <c r="B381" s="195" t="s">
        <v>638</v>
      </c>
      <c r="C381" s="195" t="s">
        <v>639</v>
      </c>
      <c r="D381" s="195" t="s">
        <v>2092</v>
      </c>
      <c r="E381" s="195" t="s">
        <v>638</v>
      </c>
      <c r="F381" s="195" t="s">
        <v>2093</v>
      </c>
      <c r="G381" s="195" t="s">
        <v>217</v>
      </c>
      <c r="H381" s="195" t="s">
        <v>124</v>
      </c>
      <c r="I381" s="195" t="s">
        <v>125</v>
      </c>
      <c r="J381" s="195" t="s">
        <v>282</v>
      </c>
      <c r="K381" s="195" t="s">
        <v>98</v>
      </c>
      <c r="L381" s="195" t="s">
        <v>99</v>
      </c>
      <c r="M381" s="195" t="s">
        <v>233</v>
      </c>
      <c r="N381" s="195" t="s">
        <v>128</v>
      </c>
      <c r="O381" s="195" t="s">
        <v>272</v>
      </c>
      <c r="P381" s="195" t="s">
        <v>1048</v>
      </c>
      <c r="Q381" s="194">
        <v>1</v>
      </c>
      <c r="R381" s="194">
        <v>12</v>
      </c>
      <c r="S381" s="194">
        <v>32</v>
      </c>
      <c r="T381" s="194">
        <v>2</v>
      </c>
      <c r="U381" s="194">
        <v>16</v>
      </c>
      <c r="V381" s="194">
        <v>1</v>
      </c>
      <c r="W381" s="194">
        <v>24</v>
      </c>
      <c r="X381" s="195" t="s">
        <v>1124</v>
      </c>
      <c r="Y381" s="195" t="s">
        <v>1125</v>
      </c>
      <c r="Z381" s="195" t="s">
        <v>1098</v>
      </c>
      <c r="AA381" s="195" t="s">
        <v>1099</v>
      </c>
      <c r="AC381" s="10"/>
      <c r="AD381" s="10"/>
      <c r="AG381" s="10"/>
      <c r="AH381" s="10"/>
      <c r="AI381" s="10"/>
      <c r="AJ381" s="10"/>
      <c r="AK381" s="10"/>
      <c r="AL381" s="10"/>
      <c r="AM381" s="10"/>
      <c r="AN381" s="10"/>
      <c r="AO381" s="10"/>
      <c r="AP381" s="10"/>
      <c r="AQ381" s="10"/>
      <c r="AR381" s="10"/>
      <c r="AS381" s="10"/>
      <c r="AT381" s="10"/>
      <c r="AU381" s="10"/>
      <c r="AV381" s="10"/>
      <c r="AW381" s="10"/>
      <c r="AX381" s="10"/>
      <c r="AY381" s="10"/>
      <c r="AZ381" s="10"/>
      <c r="BA381" s="10"/>
      <c r="BB381" s="10"/>
    </row>
    <row r="382" spans="1:54" x14ac:dyDescent="0.2">
      <c r="A382" s="194">
        <v>20444</v>
      </c>
      <c r="B382" s="195" t="s">
        <v>2094</v>
      </c>
      <c r="C382" s="195" t="s">
        <v>2095</v>
      </c>
      <c r="D382" s="195" t="s">
        <v>2096</v>
      </c>
      <c r="E382" s="195" t="s">
        <v>2094</v>
      </c>
      <c r="F382" s="195" t="s">
        <v>2097</v>
      </c>
      <c r="G382" s="195" t="s">
        <v>217</v>
      </c>
      <c r="H382" s="195" t="s">
        <v>124</v>
      </c>
      <c r="I382" s="195" t="s">
        <v>125</v>
      </c>
      <c r="J382" s="195" t="s">
        <v>282</v>
      </c>
      <c r="K382" s="195" t="s">
        <v>98</v>
      </c>
      <c r="L382" s="195" t="s">
        <v>99</v>
      </c>
      <c r="M382" s="195" t="s">
        <v>233</v>
      </c>
      <c r="N382" s="195" t="s">
        <v>128</v>
      </c>
      <c r="O382" s="195" t="s">
        <v>272</v>
      </c>
      <c r="P382" s="195" t="s">
        <v>1048</v>
      </c>
      <c r="Q382" s="194">
        <v>1</v>
      </c>
      <c r="R382" s="194">
        <v>24</v>
      </c>
      <c r="S382" s="194">
        <v>5</v>
      </c>
      <c r="T382" s="194">
        <v>1</v>
      </c>
      <c r="U382" s="194">
        <v>5</v>
      </c>
      <c r="V382" s="194">
        <v>1</v>
      </c>
      <c r="W382" s="194">
        <v>24</v>
      </c>
      <c r="X382" s="195" t="s">
        <v>1124</v>
      </c>
      <c r="Y382" s="195" t="s">
        <v>1125</v>
      </c>
      <c r="Z382" s="195" t="s">
        <v>1098</v>
      </c>
      <c r="AA382" s="195" t="s">
        <v>1099</v>
      </c>
      <c r="AC382" s="10"/>
      <c r="AD382" s="10"/>
      <c r="AG382" s="10"/>
      <c r="AH382" s="10"/>
      <c r="AI382" s="10"/>
      <c r="AJ382" s="10"/>
      <c r="AK382" s="10"/>
      <c r="AL382" s="10"/>
      <c r="AM382" s="10"/>
      <c r="AN382" s="10"/>
      <c r="AO382" s="10"/>
      <c r="AP382" s="10"/>
      <c r="AQ382" s="10"/>
      <c r="AR382" s="10"/>
      <c r="AS382" s="10"/>
      <c r="AT382" s="10"/>
      <c r="AU382" s="10"/>
      <c r="AV382" s="10"/>
      <c r="AW382" s="10"/>
      <c r="AX382" s="10"/>
      <c r="AY382" s="10"/>
      <c r="AZ382" s="10"/>
      <c r="BA382" s="10"/>
      <c r="BB382" s="10"/>
    </row>
    <row r="383" spans="1:54" x14ac:dyDescent="0.2">
      <c r="A383" s="194">
        <v>20445</v>
      </c>
      <c r="B383" s="195" t="s">
        <v>2098</v>
      </c>
      <c r="C383" s="195" t="s">
        <v>643</v>
      </c>
      <c r="D383" s="195" t="s">
        <v>2099</v>
      </c>
      <c r="E383" s="195" t="s">
        <v>2098</v>
      </c>
      <c r="F383" s="195" t="s">
        <v>2100</v>
      </c>
      <c r="G383" s="195" t="s">
        <v>217</v>
      </c>
      <c r="H383" s="195" t="s">
        <v>124</v>
      </c>
      <c r="I383" s="195" t="s">
        <v>125</v>
      </c>
      <c r="J383" s="195" t="s">
        <v>282</v>
      </c>
      <c r="K383" s="195" t="s">
        <v>98</v>
      </c>
      <c r="L383" s="195" t="s">
        <v>99</v>
      </c>
      <c r="M383" s="195" t="s">
        <v>233</v>
      </c>
      <c r="N383" s="195" t="s">
        <v>128</v>
      </c>
      <c r="O383" s="195" t="s">
        <v>272</v>
      </c>
      <c r="P383" s="195" t="s">
        <v>1048</v>
      </c>
      <c r="Q383" s="194">
        <v>1</v>
      </c>
      <c r="R383" s="194">
        <v>6</v>
      </c>
      <c r="S383" s="194">
        <v>13</v>
      </c>
      <c r="T383" s="194">
        <v>1</v>
      </c>
      <c r="U383" s="194">
        <v>13</v>
      </c>
      <c r="V383" s="194">
        <v>1</v>
      </c>
      <c r="W383" s="194">
        <v>6</v>
      </c>
      <c r="X383" s="195" t="s">
        <v>1124</v>
      </c>
      <c r="Y383" s="195" t="s">
        <v>1125</v>
      </c>
      <c r="Z383" s="195" t="s">
        <v>1098</v>
      </c>
      <c r="AA383" s="195" t="s">
        <v>1099</v>
      </c>
      <c r="AC383" s="10"/>
      <c r="AD383" s="10"/>
      <c r="AG383" s="10"/>
      <c r="AH383" s="10"/>
      <c r="AI383" s="10"/>
      <c r="AJ383" s="10"/>
      <c r="AK383" s="10"/>
      <c r="AL383" s="10"/>
      <c r="AM383" s="10"/>
      <c r="AN383" s="10"/>
      <c r="AO383" s="10"/>
      <c r="AP383" s="10"/>
      <c r="AQ383" s="10"/>
      <c r="AR383" s="10"/>
      <c r="AS383" s="10"/>
      <c r="AT383" s="10"/>
      <c r="AU383" s="10"/>
      <c r="AV383" s="10"/>
      <c r="AW383" s="10"/>
      <c r="AX383" s="10"/>
      <c r="AY383" s="10"/>
      <c r="AZ383" s="10"/>
      <c r="BA383" s="10"/>
      <c r="BB383" s="10"/>
    </row>
    <row r="384" spans="1:54" x14ac:dyDescent="0.2">
      <c r="A384" s="194">
        <v>20446</v>
      </c>
      <c r="B384" s="195" t="s">
        <v>2101</v>
      </c>
      <c r="C384" s="195" t="s">
        <v>2102</v>
      </c>
      <c r="D384" s="195" t="s">
        <v>2103</v>
      </c>
      <c r="E384" s="195" t="s">
        <v>2101</v>
      </c>
      <c r="F384" s="195" t="s">
        <v>2104</v>
      </c>
      <c r="G384" s="195" t="s">
        <v>217</v>
      </c>
      <c r="H384" s="195" t="s">
        <v>124</v>
      </c>
      <c r="I384" s="195" t="s">
        <v>125</v>
      </c>
      <c r="J384" s="195" t="s">
        <v>282</v>
      </c>
      <c r="K384" s="195" t="s">
        <v>98</v>
      </c>
      <c r="L384" s="195" t="s">
        <v>99</v>
      </c>
      <c r="M384" s="195" t="s">
        <v>233</v>
      </c>
      <c r="N384" s="195" t="s">
        <v>128</v>
      </c>
      <c r="O384" s="195" t="s">
        <v>272</v>
      </c>
      <c r="P384" s="195" t="s">
        <v>1048</v>
      </c>
      <c r="Q384" s="194">
        <v>1</v>
      </c>
      <c r="R384" s="194">
        <v>24</v>
      </c>
      <c r="S384" s="194">
        <v>13</v>
      </c>
      <c r="T384" s="194">
        <v>1</v>
      </c>
      <c r="U384" s="194">
        <v>13</v>
      </c>
      <c r="V384" s="194">
        <v>1</v>
      </c>
      <c r="W384" s="194">
        <v>24</v>
      </c>
      <c r="X384" s="195" t="s">
        <v>1124</v>
      </c>
      <c r="Y384" s="195" t="s">
        <v>1125</v>
      </c>
      <c r="Z384" s="195" t="s">
        <v>1098</v>
      </c>
      <c r="AA384" s="195" t="s">
        <v>1099</v>
      </c>
      <c r="AC384" s="10"/>
      <c r="AD384" s="10"/>
      <c r="AG384" s="10"/>
      <c r="AH384" s="10"/>
      <c r="AI384" s="10"/>
      <c r="AJ384" s="10"/>
      <c r="AK384" s="10"/>
      <c r="AL384" s="10"/>
      <c r="AM384" s="10"/>
      <c r="AN384" s="10"/>
      <c r="AO384" s="10"/>
      <c r="AP384" s="10"/>
      <c r="AQ384" s="10"/>
      <c r="AR384" s="10"/>
      <c r="AS384" s="10"/>
      <c r="AT384" s="10"/>
      <c r="AU384" s="10"/>
      <c r="AV384" s="10"/>
      <c r="AW384" s="10"/>
      <c r="AX384" s="10"/>
      <c r="AY384" s="10"/>
      <c r="AZ384" s="10"/>
      <c r="BA384" s="10"/>
      <c r="BB384" s="10"/>
    </row>
    <row r="385" spans="1:54" x14ac:dyDescent="0.2">
      <c r="A385" s="194">
        <v>20447</v>
      </c>
      <c r="B385" s="195" t="s">
        <v>2105</v>
      </c>
      <c r="C385" s="195" t="s">
        <v>2106</v>
      </c>
      <c r="D385" s="195" t="s">
        <v>2107</v>
      </c>
      <c r="E385" s="195" t="s">
        <v>2108</v>
      </c>
      <c r="F385" s="195" t="s">
        <v>2109</v>
      </c>
      <c r="G385" s="195" t="s">
        <v>217</v>
      </c>
      <c r="H385" s="195" t="s">
        <v>124</v>
      </c>
      <c r="I385" s="195" t="s">
        <v>125</v>
      </c>
      <c r="J385" s="195" t="s">
        <v>282</v>
      </c>
      <c r="K385" s="195" t="s">
        <v>98</v>
      </c>
      <c r="L385" s="195" t="s">
        <v>99</v>
      </c>
      <c r="M385" s="195" t="s">
        <v>233</v>
      </c>
      <c r="N385" s="195" t="s">
        <v>128</v>
      </c>
      <c r="O385" s="195" t="s">
        <v>272</v>
      </c>
      <c r="P385" s="195" t="s">
        <v>1048</v>
      </c>
      <c r="Q385" s="194">
        <v>1</v>
      </c>
      <c r="R385" s="194">
        <v>18</v>
      </c>
      <c r="S385" s="194">
        <v>3</v>
      </c>
      <c r="T385" s="194">
        <v>1</v>
      </c>
      <c r="U385" s="194">
        <v>3</v>
      </c>
      <c r="V385" s="194">
        <v>1</v>
      </c>
      <c r="W385" s="194">
        <v>18</v>
      </c>
      <c r="X385" s="195" t="s">
        <v>1124</v>
      </c>
      <c r="Y385" s="195" t="s">
        <v>1125</v>
      </c>
      <c r="Z385" s="195" t="s">
        <v>1098</v>
      </c>
      <c r="AA385" s="195" t="s">
        <v>1099</v>
      </c>
      <c r="AC385" s="10"/>
      <c r="AD385" s="10"/>
      <c r="AG385" s="10"/>
      <c r="AH385" s="10"/>
      <c r="AI385" s="10"/>
      <c r="AJ385" s="10"/>
      <c r="AK385" s="10"/>
      <c r="AL385" s="10"/>
      <c r="AM385" s="10"/>
      <c r="AN385" s="10"/>
      <c r="AO385" s="10"/>
      <c r="AP385" s="10"/>
      <c r="AQ385" s="10"/>
      <c r="AR385" s="10"/>
      <c r="AS385" s="10"/>
      <c r="AT385" s="10"/>
      <c r="AU385" s="10"/>
      <c r="AV385" s="10"/>
      <c r="AW385" s="10"/>
      <c r="AX385" s="10"/>
      <c r="AY385" s="10"/>
      <c r="AZ385" s="10"/>
      <c r="BA385" s="10"/>
      <c r="BB385" s="10"/>
    </row>
    <row r="386" spans="1:54" x14ac:dyDescent="0.2">
      <c r="A386" s="194">
        <v>20448</v>
      </c>
      <c r="B386" s="195" t="s">
        <v>2110</v>
      </c>
      <c r="C386" s="195" t="s">
        <v>2111</v>
      </c>
      <c r="D386" s="195" t="s">
        <v>2112</v>
      </c>
      <c r="E386" s="195" t="s">
        <v>2110</v>
      </c>
      <c r="F386" s="195" t="s">
        <v>2113</v>
      </c>
      <c r="G386" s="195" t="s">
        <v>217</v>
      </c>
      <c r="H386" s="195" t="s">
        <v>124</v>
      </c>
      <c r="I386" s="195" t="s">
        <v>125</v>
      </c>
      <c r="J386" s="195" t="s">
        <v>282</v>
      </c>
      <c r="K386" s="195" t="s">
        <v>105</v>
      </c>
      <c r="L386" s="195" t="s">
        <v>99</v>
      </c>
      <c r="M386" s="195" t="s">
        <v>219</v>
      </c>
      <c r="N386" s="195" t="s">
        <v>128</v>
      </c>
      <c r="O386" s="195" t="s">
        <v>272</v>
      </c>
      <c r="P386" s="195" t="s">
        <v>1040</v>
      </c>
      <c r="Q386" s="194">
        <v>1</v>
      </c>
      <c r="R386" s="194">
        <v>6</v>
      </c>
      <c r="S386" s="194">
        <v>18</v>
      </c>
      <c r="T386" s="194">
        <v>1</v>
      </c>
      <c r="U386" s="194">
        <v>18</v>
      </c>
      <c r="V386" s="194">
        <v>1</v>
      </c>
      <c r="W386" s="194">
        <v>6</v>
      </c>
      <c r="X386" s="195" t="s">
        <v>1124</v>
      </c>
      <c r="Y386" s="195" t="s">
        <v>1125</v>
      </c>
      <c r="Z386" s="195" t="s">
        <v>1098</v>
      </c>
      <c r="AA386" s="195" t="s">
        <v>1099</v>
      </c>
      <c r="AC386" s="10"/>
      <c r="AD386" s="10"/>
      <c r="AG386" s="10"/>
      <c r="AH386" s="10"/>
      <c r="AI386" s="10"/>
      <c r="AJ386" s="10"/>
      <c r="AK386" s="10"/>
      <c r="AL386" s="10"/>
      <c r="AM386" s="10"/>
      <c r="AN386" s="10"/>
      <c r="AO386" s="10"/>
      <c r="AP386" s="10"/>
      <c r="AQ386" s="10"/>
      <c r="AR386" s="10"/>
      <c r="AS386" s="10"/>
      <c r="AT386" s="10"/>
      <c r="AU386" s="10"/>
      <c r="AV386" s="10"/>
      <c r="AW386" s="10"/>
      <c r="AX386" s="10"/>
      <c r="AY386" s="10"/>
      <c r="AZ386" s="10"/>
      <c r="BA386" s="10"/>
      <c r="BB386" s="10"/>
    </row>
    <row r="387" spans="1:54" x14ac:dyDescent="0.2">
      <c r="A387" s="194">
        <v>20449</v>
      </c>
      <c r="B387" s="195" t="s">
        <v>2114</v>
      </c>
      <c r="C387" s="195" t="s">
        <v>2114</v>
      </c>
      <c r="D387" s="195" t="s">
        <v>2115</v>
      </c>
      <c r="E387" s="195" t="s">
        <v>2114</v>
      </c>
      <c r="F387" s="195" t="s">
        <v>2116</v>
      </c>
      <c r="G387" s="195" t="s">
        <v>217</v>
      </c>
      <c r="H387" s="195" t="s">
        <v>429</v>
      </c>
      <c r="I387" s="195" t="s">
        <v>430</v>
      </c>
      <c r="J387" s="195" t="s">
        <v>431</v>
      </c>
      <c r="K387" s="195" t="s">
        <v>105</v>
      </c>
      <c r="L387" s="195" t="s">
        <v>99</v>
      </c>
      <c r="M387" s="195" t="s">
        <v>355</v>
      </c>
      <c r="N387" s="195" t="s">
        <v>160</v>
      </c>
      <c r="O387" s="195" t="s">
        <v>278</v>
      </c>
      <c r="P387" s="195" t="s">
        <v>1048</v>
      </c>
      <c r="Q387" s="194">
        <v>1</v>
      </c>
      <c r="R387" s="194">
        <v>12</v>
      </c>
      <c r="S387" s="194">
        <v>25</v>
      </c>
      <c r="T387" s="194">
        <v>1</v>
      </c>
      <c r="U387" s="194">
        <v>25</v>
      </c>
      <c r="V387" s="194">
        <v>1</v>
      </c>
      <c r="W387" s="194">
        <v>12</v>
      </c>
      <c r="X387" s="195" t="s">
        <v>1124</v>
      </c>
      <c r="Y387" s="195" t="s">
        <v>1125</v>
      </c>
      <c r="Z387" s="195" t="s">
        <v>1098</v>
      </c>
      <c r="AA387" s="195" t="s">
        <v>1099</v>
      </c>
      <c r="AC387" s="10"/>
      <c r="AD387" s="10"/>
      <c r="AG387" s="10"/>
      <c r="AH387" s="10"/>
      <c r="AI387" s="10"/>
      <c r="AJ387" s="10"/>
      <c r="AK387" s="10"/>
      <c r="AL387" s="10"/>
      <c r="AM387" s="10"/>
      <c r="AN387" s="10"/>
      <c r="AO387" s="10"/>
      <c r="AP387" s="10"/>
      <c r="AQ387" s="10"/>
      <c r="AR387" s="10"/>
      <c r="AS387" s="10"/>
      <c r="AT387" s="10"/>
      <c r="AU387" s="10"/>
      <c r="AV387" s="10"/>
      <c r="AW387" s="10"/>
      <c r="AX387" s="10"/>
      <c r="AY387" s="10"/>
      <c r="AZ387" s="10"/>
      <c r="BA387" s="10"/>
      <c r="BB387" s="10"/>
    </row>
    <row r="388" spans="1:54" x14ac:dyDescent="0.2">
      <c r="A388" s="194">
        <v>20450</v>
      </c>
      <c r="B388" s="195" t="s">
        <v>2117</v>
      </c>
      <c r="C388" s="195" t="s">
        <v>2117</v>
      </c>
      <c r="D388" s="195" t="s">
        <v>2118</v>
      </c>
      <c r="E388" s="195" t="s">
        <v>2117</v>
      </c>
      <c r="F388" s="195" t="s">
        <v>2117</v>
      </c>
      <c r="G388" s="195" t="s">
        <v>217</v>
      </c>
      <c r="H388" s="195" t="s">
        <v>429</v>
      </c>
      <c r="I388" s="195" t="s">
        <v>430</v>
      </c>
      <c r="J388" s="195" t="s">
        <v>431</v>
      </c>
      <c r="K388" s="195" t="s">
        <v>98</v>
      </c>
      <c r="L388" s="195" t="s">
        <v>99</v>
      </c>
      <c r="M388" s="195" t="s">
        <v>355</v>
      </c>
      <c r="N388" s="195" t="s">
        <v>160</v>
      </c>
      <c r="O388" s="195" t="s">
        <v>272</v>
      </c>
      <c r="P388" s="195" t="s">
        <v>1048</v>
      </c>
      <c r="Q388" s="194">
        <v>1</v>
      </c>
      <c r="R388" s="194">
        <v>12</v>
      </c>
      <c r="S388" s="194">
        <v>99</v>
      </c>
      <c r="T388" s="194">
        <v>1</v>
      </c>
      <c r="U388" s="194">
        <v>99</v>
      </c>
      <c r="V388" s="194">
        <v>1</v>
      </c>
      <c r="W388" s="194">
        <v>12</v>
      </c>
      <c r="X388" s="195" t="s">
        <v>2119</v>
      </c>
      <c r="Y388" s="195" t="s">
        <v>2120</v>
      </c>
      <c r="Z388" s="195" t="s">
        <v>1098</v>
      </c>
      <c r="AA388" s="195" t="s">
        <v>1099</v>
      </c>
      <c r="AC388" s="10"/>
      <c r="AD388" s="10"/>
      <c r="AG388" s="10"/>
      <c r="AH388" s="10"/>
      <c r="AI388" s="10"/>
      <c r="AJ388" s="10"/>
      <c r="AK388" s="10"/>
      <c r="AL388" s="10"/>
      <c r="AM388" s="10"/>
      <c r="AN388" s="10"/>
      <c r="AO388" s="10"/>
      <c r="AP388" s="10"/>
      <c r="AQ388" s="10"/>
      <c r="AR388" s="10"/>
      <c r="AS388" s="10"/>
      <c r="AT388" s="10"/>
      <c r="AU388" s="10"/>
      <c r="AV388" s="10"/>
      <c r="AW388" s="10"/>
      <c r="AX388" s="10"/>
      <c r="AY388" s="10"/>
      <c r="AZ388" s="10"/>
      <c r="BA388" s="10"/>
      <c r="BB388" s="10"/>
    </row>
    <row r="389" spans="1:54" x14ac:dyDescent="0.2">
      <c r="A389" s="194">
        <v>20451</v>
      </c>
      <c r="B389" s="195" t="s">
        <v>644</v>
      </c>
      <c r="C389" s="195" t="s">
        <v>644</v>
      </c>
      <c r="D389" s="195" t="s">
        <v>2121</v>
      </c>
      <c r="E389" s="195" t="s">
        <v>644</v>
      </c>
      <c r="F389" s="195" t="s">
        <v>644</v>
      </c>
      <c r="G389" s="195" t="s">
        <v>217</v>
      </c>
      <c r="H389" s="195" t="s">
        <v>429</v>
      </c>
      <c r="I389" s="195" t="s">
        <v>430</v>
      </c>
      <c r="J389" s="195" t="s">
        <v>431</v>
      </c>
      <c r="K389" s="195" t="s">
        <v>98</v>
      </c>
      <c r="L389" s="195" t="s">
        <v>170</v>
      </c>
      <c r="M389" s="195" t="s">
        <v>357</v>
      </c>
      <c r="N389" s="195" t="s">
        <v>160</v>
      </c>
      <c r="O389" s="195" t="s">
        <v>272</v>
      </c>
      <c r="P389" s="195" t="s">
        <v>1048</v>
      </c>
      <c r="Q389" s="194">
        <v>1</v>
      </c>
      <c r="R389" s="194">
        <v>6</v>
      </c>
      <c r="S389" s="194">
        <v>30</v>
      </c>
      <c r="T389" s="194">
        <v>1</v>
      </c>
      <c r="U389" s="194">
        <v>30</v>
      </c>
      <c r="V389" s="194">
        <v>1</v>
      </c>
      <c r="W389" s="194">
        <v>6</v>
      </c>
      <c r="X389" s="195" t="s">
        <v>1124</v>
      </c>
      <c r="Y389" s="195" t="s">
        <v>1125</v>
      </c>
      <c r="Z389" s="195" t="s">
        <v>1098</v>
      </c>
      <c r="AA389" s="195" t="s">
        <v>1099</v>
      </c>
      <c r="AC389" s="10"/>
      <c r="AD389" s="10"/>
      <c r="AG389" s="10"/>
      <c r="AH389" s="10"/>
      <c r="AI389" s="10"/>
      <c r="AJ389" s="10"/>
      <c r="AK389" s="10"/>
      <c r="AL389" s="10"/>
      <c r="AM389" s="10"/>
      <c r="AN389" s="10"/>
      <c r="AO389" s="10"/>
      <c r="AP389" s="10"/>
      <c r="AQ389" s="10"/>
      <c r="AR389" s="10"/>
      <c r="AS389" s="10"/>
      <c r="AT389" s="10"/>
      <c r="AU389" s="10"/>
      <c r="AV389" s="10"/>
      <c r="AW389" s="10"/>
      <c r="AX389" s="10"/>
      <c r="AY389" s="10"/>
      <c r="AZ389" s="10"/>
      <c r="BA389" s="10"/>
      <c r="BB389" s="10"/>
    </row>
    <row r="390" spans="1:54" x14ac:dyDescent="0.2">
      <c r="A390" s="194">
        <v>20452</v>
      </c>
      <c r="B390" s="195" t="s">
        <v>2122</v>
      </c>
      <c r="C390" s="195" t="s">
        <v>2123</v>
      </c>
      <c r="D390" s="195" t="s">
        <v>2124</v>
      </c>
      <c r="E390" s="195" t="s">
        <v>2122</v>
      </c>
      <c r="F390" s="195" t="s">
        <v>2122</v>
      </c>
      <c r="G390" s="195" t="s">
        <v>217</v>
      </c>
      <c r="H390" s="195" t="s">
        <v>429</v>
      </c>
      <c r="I390" s="195" t="s">
        <v>430</v>
      </c>
      <c r="J390" s="195" t="s">
        <v>431</v>
      </c>
      <c r="K390" s="195" t="s">
        <v>105</v>
      </c>
      <c r="L390" s="195" t="s">
        <v>99</v>
      </c>
      <c r="M390" s="195" t="s">
        <v>187</v>
      </c>
      <c r="N390" s="195" t="s">
        <v>160</v>
      </c>
      <c r="O390" s="195" t="s">
        <v>272</v>
      </c>
      <c r="P390" s="195" t="s">
        <v>1048</v>
      </c>
      <c r="Q390" s="194">
        <v>1</v>
      </c>
      <c r="R390" s="194">
        <v>14</v>
      </c>
      <c r="S390" s="194">
        <v>60</v>
      </c>
      <c r="T390" s="194">
        <v>2</v>
      </c>
      <c r="U390" s="194">
        <v>30</v>
      </c>
      <c r="V390" s="194">
        <v>1</v>
      </c>
      <c r="W390" s="194">
        <v>28</v>
      </c>
      <c r="X390" s="195" t="s">
        <v>341</v>
      </c>
      <c r="Y390" s="195" t="s">
        <v>342</v>
      </c>
      <c r="Z390" s="195" t="s">
        <v>1259</v>
      </c>
      <c r="AA390" s="195" t="s">
        <v>1260</v>
      </c>
      <c r="AC390" s="10"/>
      <c r="AD390" s="10"/>
      <c r="AG390" s="10"/>
      <c r="AH390" s="10"/>
      <c r="AI390" s="10"/>
      <c r="AJ390" s="10"/>
      <c r="AK390" s="10"/>
      <c r="AL390" s="10"/>
      <c r="AM390" s="10"/>
      <c r="AN390" s="10"/>
      <c r="AO390" s="10"/>
      <c r="AP390" s="10"/>
      <c r="AQ390" s="10"/>
      <c r="AR390" s="10"/>
      <c r="AS390" s="10"/>
      <c r="AT390" s="10"/>
      <c r="AU390" s="10"/>
      <c r="AV390" s="10"/>
      <c r="AW390" s="10"/>
      <c r="AX390" s="10"/>
      <c r="AY390" s="10"/>
      <c r="AZ390" s="10"/>
      <c r="BA390" s="10"/>
      <c r="BB390" s="10"/>
    </row>
    <row r="391" spans="1:54" x14ac:dyDescent="0.2">
      <c r="A391" s="194">
        <v>20453</v>
      </c>
      <c r="B391" s="195" t="s">
        <v>2125</v>
      </c>
      <c r="C391" s="195" t="s">
        <v>2125</v>
      </c>
      <c r="D391" s="195" t="s">
        <v>2126</v>
      </c>
      <c r="E391" s="195" t="s">
        <v>2125</v>
      </c>
      <c r="F391" s="195" t="s">
        <v>2125</v>
      </c>
      <c r="G391" s="195" t="s">
        <v>217</v>
      </c>
      <c r="H391" s="195" t="s">
        <v>429</v>
      </c>
      <c r="I391" s="195" t="s">
        <v>430</v>
      </c>
      <c r="J391" s="195" t="s">
        <v>431</v>
      </c>
      <c r="K391" s="195" t="s">
        <v>105</v>
      </c>
      <c r="L391" s="195" t="s">
        <v>99</v>
      </c>
      <c r="M391" s="195" t="s">
        <v>187</v>
      </c>
      <c r="N391" s="195" t="s">
        <v>160</v>
      </c>
      <c r="O391" s="195" t="s">
        <v>272</v>
      </c>
      <c r="P391" s="195" t="s">
        <v>1048</v>
      </c>
      <c r="Q391" s="194">
        <v>1</v>
      </c>
      <c r="R391" s="194">
        <v>14</v>
      </c>
      <c r="S391" s="194">
        <v>60</v>
      </c>
      <c r="T391" s="194">
        <v>2</v>
      </c>
      <c r="U391" s="194">
        <v>30</v>
      </c>
      <c r="V391" s="194">
        <v>1</v>
      </c>
      <c r="W391" s="194">
        <v>28</v>
      </c>
      <c r="X391" s="195" t="s">
        <v>341</v>
      </c>
      <c r="Y391" s="195" t="s">
        <v>342</v>
      </c>
      <c r="Z391" s="195" t="s">
        <v>1400</v>
      </c>
      <c r="AA391" s="195" t="s">
        <v>1401</v>
      </c>
      <c r="AC391" s="10"/>
      <c r="AD391" s="10"/>
      <c r="AG391" s="10"/>
      <c r="AH391" s="10"/>
      <c r="AI391" s="10"/>
      <c r="AJ391" s="10"/>
      <c r="AK391" s="10"/>
      <c r="AL391" s="10"/>
      <c r="AM391" s="10"/>
      <c r="AN391" s="10"/>
      <c r="AO391" s="10"/>
      <c r="AP391" s="10"/>
      <c r="AQ391" s="10"/>
      <c r="AR391" s="10"/>
      <c r="AS391" s="10"/>
      <c r="AT391" s="10"/>
      <c r="AU391" s="10"/>
      <c r="AV391" s="10"/>
      <c r="AW391" s="10"/>
      <c r="AX391" s="10"/>
      <c r="AY391" s="10"/>
      <c r="AZ391" s="10"/>
      <c r="BA391" s="10"/>
      <c r="BB391" s="10"/>
    </row>
    <row r="392" spans="1:54" x14ac:dyDescent="0.2">
      <c r="A392" s="194">
        <v>20454</v>
      </c>
      <c r="B392" s="195" t="s">
        <v>2127</v>
      </c>
      <c r="C392" s="195" t="s">
        <v>2127</v>
      </c>
      <c r="D392" s="195" t="s">
        <v>2128</v>
      </c>
      <c r="E392" s="195" t="s">
        <v>2127</v>
      </c>
      <c r="F392" s="195" t="s">
        <v>2129</v>
      </c>
      <c r="G392" s="195" t="s">
        <v>217</v>
      </c>
      <c r="H392" s="195" t="s">
        <v>429</v>
      </c>
      <c r="I392" s="195" t="s">
        <v>430</v>
      </c>
      <c r="J392" s="195" t="s">
        <v>431</v>
      </c>
      <c r="K392" s="195" t="s">
        <v>105</v>
      </c>
      <c r="L392" s="195" t="s">
        <v>99</v>
      </c>
      <c r="M392" s="195" t="s">
        <v>187</v>
      </c>
      <c r="N392" s="195" t="s">
        <v>160</v>
      </c>
      <c r="O392" s="195" t="s">
        <v>272</v>
      </c>
      <c r="P392" s="195" t="s">
        <v>1048</v>
      </c>
      <c r="Q392" s="194">
        <v>1</v>
      </c>
      <c r="R392" s="194">
        <v>14</v>
      </c>
      <c r="S392" s="194">
        <v>30</v>
      </c>
      <c r="T392" s="194">
        <v>1</v>
      </c>
      <c r="U392" s="194">
        <v>30</v>
      </c>
      <c r="V392" s="194">
        <v>1</v>
      </c>
      <c r="W392" s="194">
        <v>14</v>
      </c>
      <c r="X392" s="195" t="s">
        <v>341</v>
      </c>
      <c r="Y392" s="195" t="s">
        <v>342</v>
      </c>
      <c r="Z392" s="195" t="s">
        <v>1400</v>
      </c>
      <c r="AA392" s="195" t="s">
        <v>1401</v>
      </c>
      <c r="AC392" s="10"/>
      <c r="AD392" s="10"/>
      <c r="AG392" s="10"/>
      <c r="AH392" s="10"/>
      <c r="AI392" s="10"/>
      <c r="AJ392" s="10"/>
      <c r="AK392" s="10"/>
      <c r="AL392" s="10"/>
      <c r="AM392" s="10"/>
      <c r="AN392" s="10"/>
      <c r="AO392" s="10"/>
      <c r="AP392" s="10"/>
      <c r="AQ392" s="10"/>
      <c r="AR392" s="10"/>
      <c r="AS392" s="10"/>
      <c r="AT392" s="10"/>
      <c r="AU392" s="10"/>
      <c r="AV392" s="10"/>
      <c r="AW392" s="10"/>
      <c r="AX392" s="10"/>
      <c r="AY392" s="10"/>
      <c r="AZ392" s="10"/>
      <c r="BA392" s="10"/>
      <c r="BB392" s="10"/>
    </row>
    <row r="393" spans="1:54" x14ac:dyDescent="0.2">
      <c r="A393" s="194">
        <v>20455</v>
      </c>
      <c r="B393" s="195" t="s">
        <v>645</v>
      </c>
      <c r="C393" s="195" t="s">
        <v>645</v>
      </c>
      <c r="D393" s="195" t="s">
        <v>2130</v>
      </c>
      <c r="E393" s="195" t="s">
        <v>646</v>
      </c>
      <c r="F393" s="195" t="s">
        <v>646</v>
      </c>
      <c r="G393" s="195" t="s">
        <v>217</v>
      </c>
      <c r="H393" s="195" t="s">
        <v>429</v>
      </c>
      <c r="I393" s="195" t="s">
        <v>430</v>
      </c>
      <c r="J393" s="195" t="s">
        <v>431</v>
      </c>
      <c r="K393" s="195" t="s">
        <v>98</v>
      </c>
      <c r="L393" s="195" t="s">
        <v>99</v>
      </c>
      <c r="M393" s="195" t="s">
        <v>355</v>
      </c>
      <c r="N393" s="195" t="s">
        <v>160</v>
      </c>
      <c r="O393" s="195" t="s">
        <v>272</v>
      </c>
      <c r="P393" s="195" t="s">
        <v>1048</v>
      </c>
      <c r="Q393" s="194">
        <v>1</v>
      </c>
      <c r="R393" s="194">
        <v>6</v>
      </c>
      <c r="S393" s="194">
        <v>99</v>
      </c>
      <c r="T393" s="194">
        <v>1</v>
      </c>
      <c r="U393" s="194">
        <v>99</v>
      </c>
      <c r="V393" s="194">
        <v>1</v>
      </c>
      <c r="W393" s="194">
        <v>6</v>
      </c>
      <c r="X393" s="195" t="s">
        <v>2119</v>
      </c>
      <c r="Y393" s="195" t="s">
        <v>2120</v>
      </c>
      <c r="Z393" s="195" t="s">
        <v>1098</v>
      </c>
      <c r="AA393" s="195" t="s">
        <v>1099</v>
      </c>
      <c r="AC393" s="10"/>
      <c r="AD393" s="10"/>
      <c r="AG393" s="10"/>
      <c r="AH393" s="10"/>
      <c r="AI393" s="10"/>
      <c r="AJ393" s="10"/>
      <c r="AK393" s="10"/>
      <c r="AL393" s="10"/>
      <c r="AM393" s="10"/>
      <c r="AN393" s="10"/>
      <c r="AO393" s="10"/>
      <c r="AP393" s="10"/>
      <c r="AQ393" s="10"/>
      <c r="AR393" s="10"/>
      <c r="AS393" s="10"/>
      <c r="AT393" s="10"/>
      <c r="AU393" s="10"/>
      <c r="AV393" s="10"/>
      <c r="AW393" s="10"/>
      <c r="AX393" s="10"/>
      <c r="AY393" s="10"/>
      <c r="AZ393" s="10"/>
      <c r="BA393" s="10"/>
      <c r="BB393" s="10"/>
    </row>
    <row r="394" spans="1:54" x14ac:dyDescent="0.2">
      <c r="A394" s="194">
        <v>20456</v>
      </c>
      <c r="B394" s="195" t="s">
        <v>2131</v>
      </c>
      <c r="C394" s="195" t="s">
        <v>2131</v>
      </c>
      <c r="D394" s="195" t="s">
        <v>2132</v>
      </c>
      <c r="E394" s="195" t="s">
        <v>2133</v>
      </c>
      <c r="F394" s="195" t="s">
        <v>2133</v>
      </c>
      <c r="G394" s="195" t="s">
        <v>217</v>
      </c>
      <c r="H394" s="195" t="s">
        <v>429</v>
      </c>
      <c r="I394" s="195" t="s">
        <v>430</v>
      </c>
      <c r="J394" s="195" t="s">
        <v>431</v>
      </c>
      <c r="K394" s="195" t="s">
        <v>98</v>
      </c>
      <c r="L394" s="195" t="s">
        <v>99</v>
      </c>
      <c r="M394" s="195" t="s">
        <v>100</v>
      </c>
      <c r="N394" s="195" t="s">
        <v>160</v>
      </c>
      <c r="O394" s="195" t="s">
        <v>272</v>
      </c>
      <c r="P394" s="195" t="s">
        <v>1048</v>
      </c>
      <c r="Q394" s="194">
        <v>1</v>
      </c>
      <c r="R394" s="194">
        <v>10</v>
      </c>
      <c r="S394" s="194">
        <v>25</v>
      </c>
      <c r="T394" s="194">
        <v>1</v>
      </c>
      <c r="U394" s="194">
        <v>25</v>
      </c>
      <c r="V394" s="194">
        <v>1</v>
      </c>
      <c r="W394" s="194">
        <v>10</v>
      </c>
      <c r="X394" s="195" t="s">
        <v>1124</v>
      </c>
      <c r="Y394" s="195" t="s">
        <v>1125</v>
      </c>
      <c r="Z394" s="195" t="s">
        <v>1098</v>
      </c>
      <c r="AA394" s="195" t="s">
        <v>1099</v>
      </c>
      <c r="AC394" s="10"/>
      <c r="AD394" s="10"/>
      <c r="AG394" s="10"/>
      <c r="AH394" s="10"/>
      <c r="AI394" s="10"/>
      <c r="AJ394" s="10"/>
      <c r="AK394" s="10"/>
      <c r="AL394" s="10"/>
      <c r="AM394" s="10"/>
      <c r="AN394" s="10"/>
      <c r="AO394" s="10"/>
      <c r="AP394" s="10"/>
      <c r="AQ394" s="10"/>
      <c r="AR394" s="10"/>
      <c r="AS394" s="10"/>
      <c r="AT394" s="10"/>
      <c r="AU394" s="10"/>
      <c r="AV394" s="10"/>
      <c r="AW394" s="10"/>
      <c r="AX394" s="10"/>
      <c r="AY394" s="10"/>
      <c r="AZ394" s="10"/>
      <c r="BA394" s="10"/>
      <c r="BB394" s="10"/>
    </row>
    <row r="395" spans="1:54" x14ac:dyDescent="0.2">
      <c r="A395" s="194">
        <v>20457</v>
      </c>
      <c r="B395" s="195" t="s">
        <v>2134</v>
      </c>
      <c r="C395" s="195" t="s">
        <v>2135</v>
      </c>
      <c r="D395" s="195" t="s">
        <v>2136</v>
      </c>
      <c r="E395" s="195" t="s">
        <v>2134</v>
      </c>
      <c r="F395" s="195" t="s">
        <v>2135</v>
      </c>
      <c r="G395" s="195" t="s">
        <v>217</v>
      </c>
      <c r="H395" s="195" t="s">
        <v>429</v>
      </c>
      <c r="I395" s="195" t="s">
        <v>430</v>
      </c>
      <c r="J395" s="195" t="s">
        <v>431</v>
      </c>
      <c r="K395" s="195" t="s">
        <v>98</v>
      </c>
      <c r="L395" s="195" t="s">
        <v>99</v>
      </c>
      <c r="M395" s="195" t="s">
        <v>100</v>
      </c>
      <c r="N395" s="195" t="s">
        <v>160</v>
      </c>
      <c r="O395" s="195" t="s">
        <v>272</v>
      </c>
      <c r="P395" s="195" t="s">
        <v>1048</v>
      </c>
      <c r="Q395" s="194">
        <v>1</v>
      </c>
      <c r="R395" s="194">
        <v>14</v>
      </c>
      <c r="S395" s="194">
        <v>198</v>
      </c>
      <c r="T395" s="194">
        <v>2</v>
      </c>
      <c r="U395" s="194">
        <v>99</v>
      </c>
      <c r="V395" s="194">
        <v>1</v>
      </c>
      <c r="W395" s="194">
        <v>28</v>
      </c>
      <c r="X395" s="195" t="s">
        <v>1124</v>
      </c>
      <c r="Y395" s="195" t="s">
        <v>1125</v>
      </c>
      <c r="Z395" s="195" t="s">
        <v>1098</v>
      </c>
      <c r="AA395" s="195" t="s">
        <v>1099</v>
      </c>
      <c r="AC395" s="10"/>
      <c r="AD395" s="10"/>
      <c r="AG395" s="10"/>
      <c r="AH395" s="10"/>
      <c r="AI395" s="10"/>
      <c r="AJ395" s="10"/>
      <c r="AK395" s="10"/>
      <c r="AL395" s="10"/>
      <c r="AM395" s="10"/>
      <c r="AN395" s="10"/>
      <c r="AO395" s="10"/>
      <c r="AP395" s="10"/>
      <c r="AQ395" s="10"/>
      <c r="AR395" s="10"/>
      <c r="AS395" s="10"/>
      <c r="AT395" s="10"/>
      <c r="AU395" s="10"/>
      <c r="AV395" s="10"/>
      <c r="AW395" s="10"/>
      <c r="AX395" s="10"/>
      <c r="AY395" s="10"/>
      <c r="AZ395" s="10"/>
      <c r="BA395" s="10"/>
      <c r="BB395" s="10"/>
    </row>
    <row r="396" spans="1:54" x14ac:dyDescent="0.2">
      <c r="A396" s="194">
        <v>20458</v>
      </c>
      <c r="B396" s="195" t="s">
        <v>2137</v>
      </c>
      <c r="C396" s="195" t="s">
        <v>2138</v>
      </c>
      <c r="D396" s="195" t="s">
        <v>2139</v>
      </c>
      <c r="E396" s="195" t="s">
        <v>2137</v>
      </c>
      <c r="F396" s="195" t="s">
        <v>2138</v>
      </c>
      <c r="G396" s="195" t="s">
        <v>217</v>
      </c>
      <c r="H396" s="195" t="s">
        <v>429</v>
      </c>
      <c r="I396" s="195" t="s">
        <v>430</v>
      </c>
      <c r="J396" s="195" t="s">
        <v>431</v>
      </c>
      <c r="K396" s="195" t="s">
        <v>105</v>
      </c>
      <c r="L396" s="195" t="s">
        <v>99</v>
      </c>
      <c r="M396" s="195" t="s">
        <v>355</v>
      </c>
      <c r="N396" s="195" t="s">
        <v>160</v>
      </c>
      <c r="O396" s="195" t="s">
        <v>272</v>
      </c>
      <c r="P396" s="195" t="s">
        <v>1048</v>
      </c>
      <c r="Q396" s="194">
        <v>1</v>
      </c>
      <c r="R396" s="194">
        <v>14</v>
      </c>
      <c r="S396" s="194">
        <v>25</v>
      </c>
      <c r="T396" s="194">
        <v>1</v>
      </c>
      <c r="U396" s="194">
        <v>25</v>
      </c>
      <c r="V396" s="194">
        <v>1</v>
      </c>
      <c r="W396" s="194">
        <v>14</v>
      </c>
      <c r="X396" s="195" t="s">
        <v>1124</v>
      </c>
      <c r="Y396" s="195" t="s">
        <v>1125</v>
      </c>
      <c r="Z396" s="195" t="s">
        <v>1098</v>
      </c>
      <c r="AA396" s="195" t="s">
        <v>1099</v>
      </c>
      <c r="AC396" s="10"/>
      <c r="AD396" s="10"/>
      <c r="AG396" s="10"/>
      <c r="AH396" s="10"/>
      <c r="AI396" s="10"/>
      <c r="AJ396" s="10"/>
      <c r="AK396" s="10"/>
      <c r="AL396" s="10"/>
      <c r="AM396" s="10"/>
      <c r="AN396" s="10"/>
      <c r="AO396" s="10"/>
      <c r="AP396" s="10"/>
      <c r="AQ396" s="10"/>
      <c r="AR396" s="10"/>
      <c r="AS396" s="10"/>
      <c r="AT396" s="10"/>
      <c r="AU396" s="10"/>
      <c r="AV396" s="10"/>
      <c r="AW396" s="10"/>
      <c r="AX396" s="10"/>
      <c r="AY396" s="10"/>
      <c r="AZ396" s="10"/>
      <c r="BA396" s="10"/>
      <c r="BB396" s="10"/>
    </row>
    <row r="397" spans="1:54" x14ac:dyDescent="0.2">
      <c r="A397" s="194">
        <v>20459</v>
      </c>
      <c r="B397" s="195" t="s">
        <v>2140</v>
      </c>
      <c r="C397" s="195" t="s">
        <v>2140</v>
      </c>
      <c r="D397" s="195" t="s">
        <v>2141</v>
      </c>
      <c r="E397" s="195" t="s">
        <v>734</v>
      </c>
      <c r="F397" s="195" t="s">
        <v>734</v>
      </c>
      <c r="G397" s="195" t="s">
        <v>217</v>
      </c>
      <c r="H397" s="195" t="s">
        <v>514</v>
      </c>
      <c r="I397" s="195" t="s">
        <v>515</v>
      </c>
      <c r="J397" s="195" t="s">
        <v>516</v>
      </c>
      <c r="K397" s="195" t="s">
        <v>98</v>
      </c>
      <c r="L397" s="195" t="s">
        <v>215</v>
      </c>
      <c r="M397" s="195" t="s">
        <v>247</v>
      </c>
      <c r="N397" s="195" t="s">
        <v>247</v>
      </c>
      <c r="O397" s="195" t="s">
        <v>278</v>
      </c>
      <c r="P397" s="195" t="s">
        <v>1215</v>
      </c>
      <c r="Q397" s="194">
        <v>3</v>
      </c>
      <c r="R397" s="194">
        <v>6</v>
      </c>
      <c r="S397" s="194">
        <v>36</v>
      </c>
      <c r="T397" s="194">
        <v>1</v>
      </c>
      <c r="U397" s="194">
        <v>12</v>
      </c>
      <c r="V397" s="194">
        <v>1</v>
      </c>
      <c r="W397" s="194">
        <v>6</v>
      </c>
      <c r="X397" s="195" t="s">
        <v>1693</v>
      </c>
      <c r="Y397" s="195" t="s">
        <v>247</v>
      </c>
      <c r="Z397" s="195" t="s">
        <v>1105</v>
      </c>
      <c r="AA397" s="195" t="s">
        <v>1106</v>
      </c>
      <c r="AC397" s="10"/>
      <c r="AD397" s="10"/>
      <c r="AG397" s="10"/>
      <c r="AH397" s="10"/>
      <c r="AI397" s="10"/>
      <c r="AJ397" s="10"/>
      <c r="AK397" s="10"/>
      <c r="AL397" s="10"/>
      <c r="AM397" s="10"/>
      <c r="AN397" s="10"/>
      <c r="AO397" s="10"/>
      <c r="AP397" s="10"/>
      <c r="AQ397" s="10"/>
      <c r="AR397" s="10"/>
      <c r="AS397" s="10"/>
      <c r="AT397" s="10"/>
      <c r="AU397" s="10"/>
      <c r="AV397" s="10"/>
      <c r="AW397" s="10"/>
      <c r="AX397" s="10"/>
      <c r="AY397" s="10"/>
      <c r="AZ397" s="10"/>
      <c r="BA397" s="10"/>
      <c r="BB397" s="10"/>
    </row>
    <row r="398" spans="1:54" x14ac:dyDescent="0.2">
      <c r="A398" s="194">
        <v>20460</v>
      </c>
      <c r="B398" s="195" t="s">
        <v>2142</v>
      </c>
      <c r="C398" s="195" t="s">
        <v>2142</v>
      </c>
      <c r="D398" s="195" t="s">
        <v>2141</v>
      </c>
      <c r="E398" s="195" t="s">
        <v>734</v>
      </c>
      <c r="F398" s="195" t="s">
        <v>734</v>
      </c>
      <c r="G398" s="195" t="s">
        <v>217</v>
      </c>
      <c r="H398" s="195" t="s">
        <v>514</v>
      </c>
      <c r="I398" s="195" t="s">
        <v>515</v>
      </c>
      <c r="J398" s="195" t="s">
        <v>516</v>
      </c>
      <c r="K398" s="195" t="s">
        <v>98</v>
      </c>
      <c r="L398" s="195" t="s">
        <v>215</v>
      </c>
      <c r="M398" s="195" t="s">
        <v>247</v>
      </c>
      <c r="N398" s="195" t="s">
        <v>247</v>
      </c>
      <c r="O398" s="195" t="s">
        <v>278</v>
      </c>
      <c r="P398" s="195" t="s">
        <v>1215</v>
      </c>
      <c r="Q398" s="194">
        <v>3</v>
      </c>
      <c r="R398" s="194">
        <v>9</v>
      </c>
      <c r="S398" s="194">
        <v>36</v>
      </c>
      <c r="T398" s="194">
        <v>1</v>
      </c>
      <c r="U398" s="194">
        <v>12</v>
      </c>
      <c r="V398" s="194">
        <v>1</v>
      </c>
      <c r="W398" s="194">
        <v>9</v>
      </c>
      <c r="X398" s="195" t="s">
        <v>1693</v>
      </c>
      <c r="Y398" s="195" t="s">
        <v>247</v>
      </c>
      <c r="Z398" s="195" t="s">
        <v>1105</v>
      </c>
      <c r="AA398" s="195" t="s">
        <v>1106</v>
      </c>
      <c r="AC398" s="10"/>
      <c r="AD398" s="10"/>
      <c r="AG398" s="10"/>
      <c r="AH398" s="10"/>
      <c r="AI398" s="10"/>
      <c r="AJ398" s="10"/>
      <c r="AK398" s="10"/>
      <c r="AL398" s="10"/>
      <c r="AM398" s="10"/>
      <c r="AN398" s="10"/>
      <c r="AO398" s="10"/>
      <c r="AP398" s="10"/>
      <c r="AQ398" s="10"/>
      <c r="AR398" s="10"/>
      <c r="AS398" s="10"/>
      <c r="AT398" s="10"/>
      <c r="AU398" s="10"/>
      <c r="AV398" s="10"/>
      <c r="AW398" s="10"/>
      <c r="AX398" s="10"/>
      <c r="AY398" s="10"/>
      <c r="AZ398" s="10"/>
      <c r="BA398" s="10"/>
      <c r="BB398" s="10"/>
    </row>
    <row r="399" spans="1:54" x14ac:dyDescent="0.2">
      <c r="A399" s="194">
        <v>20461</v>
      </c>
      <c r="B399" s="195" t="s">
        <v>2143</v>
      </c>
      <c r="C399" s="195" t="s">
        <v>2143</v>
      </c>
      <c r="D399" s="195" t="s">
        <v>2141</v>
      </c>
      <c r="E399" s="195" t="s">
        <v>734</v>
      </c>
      <c r="F399" s="195" t="s">
        <v>734</v>
      </c>
      <c r="G399" s="195" t="s">
        <v>217</v>
      </c>
      <c r="H399" s="195" t="s">
        <v>514</v>
      </c>
      <c r="I399" s="195" t="s">
        <v>515</v>
      </c>
      <c r="J399" s="195" t="s">
        <v>516</v>
      </c>
      <c r="K399" s="195" t="s">
        <v>98</v>
      </c>
      <c r="L399" s="195" t="s">
        <v>215</v>
      </c>
      <c r="M399" s="195" t="s">
        <v>247</v>
      </c>
      <c r="N399" s="195" t="s">
        <v>247</v>
      </c>
      <c r="O399" s="195" t="s">
        <v>278</v>
      </c>
      <c r="P399" s="195" t="s">
        <v>1215</v>
      </c>
      <c r="Q399" s="194">
        <v>3</v>
      </c>
      <c r="R399" s="194">
        <v>9</v>
      </c>
      <c r="S399" s="194">
        <v>36</v>
      </c>
      <c r="T399" s="194">
        <v>1</v>
      </c>
      <c r="U399" s="194">
        <v>12</v>
      </c>
      <c r="V399" s="194">
        <v>1</v>
      </c>
      <c r="W399" s="194">
        <v>9</v>
      </c>
      <c r="X399" s="195" t="s">
        <v>1693</v>
      </c>
      <c r="Y399" s="195" t="s">
        <v>247</v>
      </c>
      <c r="Z399" s="195" t="s">
        <v>1105</v>
      </c>
      <c r="AA399" s="195" t="s">
        <v>1106</v>
      </c>
      <c r="AC399" s="10"/>
      <c r="AD399" s="10"/>
      <c r="AG399" s="10"/>
      <c r="AH399" s="10"/>
      <c r="AI399" s="10"/>
      <c r="AJ399" s="10"/>
      <c r="AK399" s="10"/>
      <c r="AL399" s="10"/>
      <c r="AM399" s="10"/>
      <c r="AN399" s="10"/>
      <c r="AO399" s="10"/>
      <c r="AP399" s="10"/>
      <c r="AQ399" s="10"/>
      <c r="AR399" s="10"/>
      <c r="AS399" s="10"/>
      <c r="AT399" s="10"/>
      <c r="AU399" s="10"/>
      <c r="AV399" s="10"/>
      <c r="AW399" s="10"/>
      <c r="AX399" s="10"/>
      <c r="AY399" s="10"/>
      <c r="AZ399" s="10"/>
      <c r="BA399" s="10"/>
      <c r="BB399" s="10"/>
    </row>
    <row r="400" spans="1:54" x14ac:dyDescent="0.2">
      <c r="A400" s="194">
        <v>20462</v>
      </c>
      <c r="B400" s="195" t="s">
        <v>2144</v>
      </c>
      <c r="C400" s="195" t="s">
        <v>2144</v>
      </c>
      <c r="D400" s="195" t="s">
        <v>2145</v>
      </c>
      <c r="E400" s="195" t="s">
        <v>2144</v>
      </c>
      <c r="F400" s="195" t="s">
        <v>2144</v>
      </c>
      <c r="G400" s="195" t="s">
        <v>265</v>
      </c>
      <c r="H400" s="195" t="s">
        <v>117</v>
      </c>
      <c r="I400" s="195" t="s">
        <v>1166</v>
      </c>
      <c r="J400" s="195" t="s">
        <v>1167</v>
      </c>
      <c r="K400" s="195" t="s">
        <v>98</v>
      </c>
      <c r="L400" s="195" t="s">
        <v>99</v>
      </c>
      <c r="M400" s="195" t="s">
        <v>247</v>
      </c>
      <c r="N400" s="195" t="s">
        <v>247</v>
      </c>
      <c r="O400" s="195" t="s">
        <v>272</v>
      </c>
      <c r="P400" s="195" t="s">
        <v>1048</v>
      </c>
      <c r="Q400" s="194">
        <v>1</v>
      </c>
      <c r="R400" s="194">
        <v>3</v>
      </c>
      <c r="S400" s="194">
        <v>90</v>
      </c>
      <c r="T400" s="194">
        <v>1</v>
      </c>
      <c r="U400" s="194">
        <v>90</v>
      </c>
      <c r="V400" s="194">
        <v>1</v>
      </c>
      <c r="W400" s="194">
        <v>3</v>
      </c>
      <c r="X400" s="195" t="s">
        <v>1693</v>
      </c>
      <c r="Y400" s="195" t="s">
        <v>247</v>
      </c>
      <c r="Z400" s="195" t="s">
        <v>1316</v>
      </c>
      <c r="AA400" s="195" t="s">
        <v>1317</v>
      </c>
      <c r="AC400" s="10"/>
      <c r="AD400" s="10"/>
      <c r="AG400" s="10"/>
      <c r="AH400" s="10"/>
      <c r="AI400" s="10"/>
      <c r="AJ400" s="10"/>
      <c r="AK400" s="10"/>
      <c r="AL400" s="10"/>
      <c r="AM400" s="10"/>
      <c r="AN400" s="10"/>
      <c r="AO400" s="10"/>
      <c r="AP400" s="10"/>
      <c r="AQ400" s="10"/>
      <c r="AR400" s="10"/>
      <c r="AS400" s="10"/>
      <c r="AT400" s="10"/>
      <c r="AU400" s="10"/>
      <c r="AV400" s="10"/>
      <c r="AW400" s="10"/>
      <c r="AX400" s="10"/>
      <c r="AY400" s="10"/>
      <c r="AZ400" s="10"/>
      <c r="BA400" s="10"/>
      <c r="BB400" s="10"/>
    </row>
    <row r="401" spans="1:54" x14ac:dyDescent="0.2">
      <c r="A401" s="194">
        <v>20463</v>
      </c>
      <c r="B401" s="195" t="s">
        <v>2146</v>
      </c>
      <c r="C401" s="195" t="s">
        <v>2147</v>
      </c>
      <c r="D401" s="195" t="s">
        <v>2148</v>
      </c>
      <c r="E401" s="195" t="s">
        <v>2146</v>
      </c>
      <c r="F401" s="195" t="s">
        <v>2147</v>
      </c>
      <c r="G401" s="195" t="s">
        <v>217</v>
      </c>
      <c r="H401" s="195" t="s">
        <v>514</v>
      </c>
      <c r="I401" s="195" t="s">
        <v>515</v>
      </c>
      <c r="J401" s="195" t="s">
        <v>516</v>
      </c>
      <c r="K401" s="195" t="s">
        <v>98</v>
      </c>
      <c r="L401" s="195" t="s">
        <v>170</v>
      </c>
      <c r="M401" s="195" t="s">
        <v>247</v>
      </c>
      <c r="N401" s="195" t="s">
        <v>247</v>
      </c>
      <c r="O401" s="195" t="s">
        <v>272</v>
      </c>
      <c r="P401" s="195" t="s">
        <v>1048</v>
      </c>
      <c r="Q401" s="194">
        <v>1</v>
      </c>
      <c r="R401" s="194">
        <v>6</v>
      </c>
      <c r="S401" s="194">
        <v>99</v>
      </c>
      <c r="T401" s="194">
        <v>1</v>
      </c>
      <c r="U401" s="194">
        <v>99</v>
      </c>
      <c r="V401" s="194">
        <v>1</v>
      </c>
      <c r="W401" s="194">
        <v>6</v>
      </c>
      <c r="X401" s="195" t="s">
        <v>1693</v>
      </c>
      <c r="Y401" s="195" t="s">
        <v>247</v>
      </c>
      <c r="Z401" s="195" t="s">
        <v>1098</v>
      </c>
      <c r="AA401" s="195" t="s">
        <v>1099</v>
      </c>
      <c r="AC401" s="10"/>
      <c r="AD401" s="10"/>
      <c r="AG401" s="10"/>
      <c r="AH401" s="10"/>
      <c r="AI401" s="10"/>
      <c r="AJ401" s="10"/>
      <c r="AK401" s="10"/>
      <c r="AL401" s="10"/>
      <c r="AM401" s="10"/>
      <c r="AN401" s="10"/>
      <c r="AO401" s="10"/>
      <c r="AP401" s="10"/>
      <c r="AQ401" s="10"/>
      <c r="AR401" s="10"/>
      <c r="AS401" s="10"/>
      <c r="AT401" s="10"/>
      <c r="AU401" s="10"/>
      <c r="AV401" s="10"/>
      <c r="AW401" s="10"/>
      <c r="AX401" s="10"/>
      <c r="AY401" s="10"/>
      <c r="AZ401" s="10"/>
      <c r="BA401" s="10"/>
      <c r="BB401" s="10"/>
    </row>
    <row r="402" spans="1:54" x14ac:dyDescent="0.2">
      <c r="A402" s="194">
        <v>20464</v>
      </c>
      <c r="B402" s="195" t="s">
        <v>2149</v>
      </c>
      <c r="C402" s="195" t="s">
        <v>2150</v>
      </c>
      <c r="D402" s="195" t="s">
        <v>2151</v>
      </c>
      <c r="E402" s="195" t="s">
        <v>2149</v>
      </c>
      <c r="F402" s="195" t="s">
        <v>2150</v>
      </c>
      <c r="G402" s="195" t="s">
        <v>217</v>
      </c>
      <c r="H402" s="195" t="s">
        <v>514</v>
      </c>
      <c r="I402" s="195" t="s">
        <v>515</v>
      </c>
      <c r="J402" s="195" t="s">
        <v>516</v>
      </c>
      <c r="K402" s="195" t="s">
        <v>98</v>
      </c>
      <c r="L402" s="195" t="s">
        <v>110</v>
      </c>
      <c r="M402" s="195" t="s">
        <v>247</v>
      </c>
      <c r="N402" s="195" t="s">
        <v>247</v>
      </c>
      <c r="O402" s="195" t="s">
        <v>272</v>
      </c>
      <c r="P402" s="195" t="s">
        <v>1048</v>
      </c>
      <c r="Q402" s="194">
        <v>1</v>
      </c>
      <c r="R402" s="194">
        <v>6</v>
      </c>
      <c r="S402" s="194">
        <v>99</v>
      </c>
      <c r="T402" s="194">
        <v>1</v>
      </c>
      <c r="U402" s="194">
        <v>99</v>
      </c>
      <c r="V402" s="194">
        <v>1</v>
      </c>
      <c r="W402" s="194">
        <v>6</v>
      </c>
      <c r="X402" s="195" t="s">
        <v>1693</v>
      </c>
      <c r="Y402" s="195" t="s">
        <v>247</v>
      </c>
      <c r="Z402" s="195" t="s">
        <v>1098</v>
      </c>
      <c r="AA402" s="195" t="s">
        <v>1099</v>
      </c>
      <c r="AC402" s="10"/>
      <c r="AD402" s="10"/>
      <c r="AG402" s="10"/>
      <c r="AH402" s="10"/>
      <c r="AI402" s="10"/>
      <c r="AJ402" s="10"/>
      <c r="AK402" s="10"/>
      <c r="AL402" s="10"/>
      <c r="AM402" s="10"/>
      <c r="AN402" s="10"/>
      <c r="AO402" s="10"/>
      <c r="AP402" s="10"/>
      <c r="AQ402" s="10"/>
      <c r="AR402" s="10"/>
      <c r="AS402" s="10"/>
      <c r="AT402" s="10"/>
      <c r="AU402" s="10"/>
      <c r="AV402" s="10"/>
      <c r="AW402" s="10"/>
      <c r="AX402" s="10"/>
      <c r="AY402" s="10"/>
      <c r="AZ402" s="10"/>
      <c r="BA402" s="10"/>
      <c r="BB402" s="10"/>
    </row>
    <row r="403" spans="1:54" x14ac:dyDescent="0.2">
      <c r="A403" s="194">
        <v>20465</v>
      </c>
      <c r="B403" s="195" t="s">
        <v>2152</v>
      </c>
      <c r="C403" s="195" t="s">
        <v>2153</v>
      </c>
      <c r="D403" s="195" t="s">
        <v>2154</v>
      </c>
      <c r="E403" s="195" t="s">
        <v>2152</v>
      </c>
      <c r="F403" s="195" t="s">
        <v>2153</v>
      </c>
      <c r="G403" s="195" t="s">
        <v>217</v>
      </c>
      <c r="H403" s="195" t="s">
        <v>514</v>
      </c>
      <c r="I403" s="195" t="s">
        <v>515</v>
      </c>
      <c r="J403" s="195" t="s">
        <v>516</v>
      </c>
      <c r="K403" s="195" t="s">
        <v>98</v>
      </c>
      <c r="L403" s="195" t="s">
        <v>110</v>
      </c>
      <c r="M403" s="195" t="s">
        <v>247</v>
      </c>
      <c r="N403" s="195" t="s">
        <v>247</v>
      </c>
      <c r="O403" s="195" t="s">
        <v>272</v>
      </c>
      <c r="P403" s="195" t="s">
        <v>1048</v>
      </c>
      <c r="Q403" s="194">
        <v>1</v>
      </c>
      <c r="R403" s="194">
        <v>18</v>
      </c>
      <c r="S403" s="194">
        <v>75</v>
      </c>
      <c r="T403" s="194">
        <v>3</v>
      </c>
      <c r="U403" s="194">
        <v>25</v>
      </c>
      <c r="V403" s="194">
        <v>1</v>
      </c>
      <c r="W403" s="194">
        <v>54</v>
      </c>
      <c r="X403" s="195" t="s">
        <v>1693</v>
      </c>
      <c r="Y403" s="195" t="s">
        <v>247</v>
      </c>
      <c r="Z403" s="195" t="s">
        <v>1098</v>
      </c>
      <c r="AA403" s="195" t="s">
        <v>1099</v>
      </c>
      <c r="AC403" s="10"/>
      <c r="AD403" s="10"/>
      <c r="AG403" s="10"/>
      <c r="AH403" s="10"/>
      <c r="AI403" s="10"/>
      <c r="AJ403" s="10"/>
      <c r="AK403" s="10"/>
      <c r="AL403" s="10"/>
      <c r="AM403" s="10"/>
      <c r="AN403" s="10"/>
      <c r="AO403" s="10"/>
      <c r="AP403" s="10"/>
      <c r="AQ403" s="10"/>
      <c r="AR403" s="10"/>
      <c r="AS403" s="10"/>
      <c r="AT403" s="10"/>
      <c r="AU403" s="10"/>
      <c r="AV403" s="10"/>
      <c r="AW403" s="10"/>
      <c r="AX403" s="10"/>
      <c r="AY403" s="10"/>
      <c r="AZ403" s="10"/>
      <c r="BA403" s="10"/>
      <c r="BB403" s="10"/>
    </row>
    <row r="404" spans="1:54" x14ac:dyDescent="0.2">
      <c r="A404" s="194">
        <v>20466</v>
      </c>
      <c r="B404" s="195" t="s">
        <v>2155</v>
      </c>
      <c r="C404" s="195" t="s">
        <v>2155</v>
      </c>
      <c r="D404" s="195" t="s">
        <v>2156</v>
      </c>
      <c r="E404" s="195" t="s">
        <v>2155</v>
      </c>
      <c r="F404" s="195" t="s">
        <v>2155</v>
      </c>
      <c r="G404" s="195" t="s">
        <v>217</v>
      </c>
      <c r="H404" s="195" t="s">
        <v>514</v>
      </c>
      <c r="I404" s="195" t="s">
        <v>515</v>
      </c>
      <c r="J404" s="195" t="s">
        <v>516</v>
      </c>
      <c r="K404" s="195" t="s">
        <v>98</v>
      </c>
      <c r="L404" s="195" t="s">
        <v>99</v>
      </c>
      <c r="M404" s="195" t="s">
        <v>247</v>
      </c>
      <c r="N404" s="195" t="s">
        <v>247</v>
      </c>
      <c r="O404" s="195" t="s">
        <v>272</v>
      </c>
      <c r="P404" s="195" t="s">
        <v>1048</v>
      </c>
      <c r="Q404" s="194">
        <v>1</v>
      </c>
      <c r="R404" s="194">
        <v>6</v>
      </c>
      <c r="S404" s="194">
        <v>25</v>
      </c>
      <c r="T404" s="194">
        <v>1</v>
      </c>
      <c r="U404" s="194">
        <v>25</v>
      </c>
      <c r="V404" s="194">
        <v>1</v>
      </c>
      <c r="W404" s="194">
        <v>6</v>
      </c>
      <c r="X404" s="195" t="s">
        <v>1693</v>
      </c>
      <c r="Y404" s="195" t="s">
        <v>247</v>
      </c>
      <c r="Z404" s="195" t="s">
        <v>1098</v>
      </c>
      <c r="AA404" s="195" t="s">
        <v>1099</v>
      </c>
      <c r="AC404" s="10"/>
      <c r="AD404" s="10"/>
      <c r="AG404" s="10"/>
      <c r="AH404" s="10"/>
      <c r="AI404" s="10"/>
      <c r="AJ404" s="10"/>
      <c r="AK404" s="10"/>
      <c r="AL404" s="10"/>
      <c r="AM404" s="10"/>
      <c r="AN404" s="10"/>
      <c r="AO404" s="10"/>
      <c r="AP404" s="10"/>
      <c r="AQ404" s="10"/>
      <c r="AR404" s="10"/>
      <c r="AS404" s="10"/>
      <c r="AT404" s="10"/>
      <c r="AU404" s="10"/>
      <c r="AV404" s="10"/>
      <c r="AW404" s="10"/>
      <c r="AX404" s="10"/>
      <c r="AY404" s="10"/>
      <c r="AZ404" s="10"/>
      <c r="BA404" s="10"/>
      <c r="BB404" s="10"/>
    </row>
    <row r="405" spans="1:54" x14ac:dyDescent="0.2">
      <c r="A405" s="194">
        <v>20467</v>
      </c>
      <c r="B405" s="195" t="s">
        <v>2157</v>
      </c>
      <c r="C405" s="195" t="s">
        <v>2158</v>
      </c>
      <c r="D405" s="195" t="s">
        <v>2159</v>
      </c>
      <c r="E405" s="195" t="s">
        <v>2160</v>
      </c>
      <c r="F405" s="195" t="s">
        <v>2158</v>
      </c>
      <c r="G405" s="195" t="s">
        <v>217</v>
      </c>
      <c r="H405" s="195" t="s">
        <v>514</v>
      </c>
      <c r="I405" s="195" t="s">
        <v>515</v>
      </c>
      <c r="J405" s="195" t="s">
        <v>516</v>
      </c>
      <c r="K405" s="195" t="s">
        <v>98</v>
      </c>
      <c r="L405" s="195" t="s">
        <v>99</v>
      </c>
      <c r="M405" s="195" t="s">
        <v>247</v>
      </c>
      <c r="N405" s="195" t="s">
        <v>247</v>
      </c>
      <c r="O405" s="195" t="s">
        <v>272</v>
      </c>
      <c r="P405" s="195" t="s">
        <v>1048</v>
      </c>
      <c r="Q405" s="194">
        <v>1</v>
      </c>
      <c r="R405" s="194">
        <v>6</v>
      </c>
      <c r="S405" s="194">
        <v>12</v>
      </c>
      <c r="T405" s="194">
        <v>1</v>
      </c>
      <c r="U405" s="194">
        <v>12</v>
      </c>
      <c r="V405" s="194">
        <v>1</v>
      </c>
      <c r="W405" s="194">
        <v>6</v>
      </c>
      <c r="X405" s="195" t="s">
        <v>1693</v>
      </c>
      <c r="Y405" s="195" t="s">
        <v>247</v>
      </c>
      <c r="Z405" s="195" t="s">
        <v>1098</v>
      </c>
      <c r="AA405" s="195" t="s">
        <v>1099</v>
      </c>
      <c r="AC405" s="10"/>
      <c r="AD405" s="10"/>
      <c r="AG405" s="10"/>
      <c r="AH405" s="10"/>
      <c r="AI405" s="10"/>
      <c r="AJ405" s="10"/>
      <c r="AK405" s="10"/>
      <c r="AL405" s="10"/>
      <c r="AM405" s="10"/>
      <c r="AN405" s="10"/>
      <c r="AO405" s="10"/>
      <c r="AP405" s="10"/>
      <c r="AQ405" s="10"/>
      <c r="AR405" s="10"/>
      <c r="AS405" s="10"/>
      <c r="AT405" s="10"/>
      <c r="AU405" s="10"/>
      <c r="AV405" s="10"/>
      <c r="AW405" s="10"/>
      <c r="AX405" s="10"/>
      <c r="AY405" s="10"/>
      <c r="AZ405" s="10"/>
      <c r="BA405" s="10"/>
      <c r="BB405" s="10"/>
    </row>
    <row r="406" spans="1:54" x14ac:dyDescent="0.2">
      <c r="A406" s="194">
        <v>20468</v>
      </c>
      <c r="B406" s="195" t="s">
        <v>582</v>
      </c>
      <c r="C406" s="195" t="s">
        <v>582</v>
      </c>
      <c r="D406" s="195" t="s">
        <v>2161</v>
      </c>
      <c r="E406" s="195" t="s">
        <v>582</v>
      </c>
      <c r="F406" s="195" t="s">
        <v>582</v>
      </c>
      <c r="G406" s="195" t="s">
        <v>217</v>
      </c>
      <c r="H406" s="195" t="s">
        <v>514</v>
      </c>
      <c r="I406" s="195" t="s">
        <v>515</v>
      </c>
      <c r="J406" s="195" t="s">
        <v>516</v>
      </c>
      <c r="K406" s="195" t="s">
        <v>98</v>
      </c>
      <c r="L406" s="195" t="s">
        <v>99</v>
      </c>
      <c r="M406" s="195" t="s">
        <v>247</v>
      </c>
      <c r="N406" s="195" t="s">
        <v>247</v>
      </c>
      <c r="O406" s="195" t="s">
        <v>272</v>
      </c>
      <c r="P406" s="195" t="s">
        <v>1048</v>
      </c>
      <c r="Q406" s="194">
        <v>1</v>
      </c>
      <c r="R406" s="194">
        <v>6</v>
      </c>
      <c r="S406" s="194">
        <v>20</v>
      </c>
      <c r="T406" s="194">
        <v>1</v>
      </c>
      <c r="U406" s="194">
        <v>20</v>
      </c>
      <c r="V406" s="194">
        <v>1</v>
      </c>
      <c r="W406" s="194">
        <v>6</v>
      </c>
      <c r="X406" s="195" t="s">
        <v>650</v>
      </c>
      <c r="Y406" s="195" t="s">
        <v>651</v>
      </c>
      <c r="Z406" s="195" t="s">
        <v>1098</v>
      </c>
      <c r="AA406" s="195" t="s">
        <v>1099</v>
      </c>
      <c r="AC406" s="10"/>
      <c r="AD406" s="10"/>
      <c r="AG406" s="10"/>
      <c r="AH406" s="10"/>
      <c r="AI406" s="10"/>
      <c r="AJ406" s="10"/>
      <c r="AK406" s="10"/>
      <c r="AL406" s="10"/>
      <c r="AM406" s="10"/>
      <c r="AN406" s="10"/>
      <c r="AO406" s="10"/>
      <c r="AP406" s="10"/>
      <c r="AQ406" s="10"/>
      <c r="AR406" s="10"/>
      <c r="AS406" s="10"/>
      <c r="AT406" s="10"/>
      <c r="AU406" s="10"/>
      <c r="AV406" s="10"/>
      <c r="AW406" s="10"/>
      <c r="AX406" s="10"/>
      <c r="AY406" s="10"/>
      <c r="AZ406" s="10"/>
      <c r="BA406" s="10"/>
      <c r="BB406" s="10"/>
    </row>
    <row r="407" spans="1:54" x14ac:dyDescent="0.2">
      <c r="A407" s="194">
        <v>20469</v>
      </c>
      <c r="B407" s="195" t="s">
        <v>2162</v>
      </c>
      <c r="C407" s="195" t="s">
        <v>647</v>
      </c>
      <c r="D407" s="195" t="s">
        <v>2163</v>
      </c>
      <c r="E407" s="195" t="s">
        <v>2162</v>
      </c>
      <c r="F407" s="195" t="s">
        <v>647</v>
      </c>
      <c r="G407" s="195" t="s">
        <v>217</v>
      </c>
      <c r="H407" s="195" t="s">
        <v>514</v>
      </c>
      <c r="I407" s="195" t="s">
        <v>515</v>
      </c>
      <c r="J407" s="195" t="s">
        <v>516</v>
      </c>
      <c r="K407" s="195" t="s">
        <v>98</v>
      </c>
      <c r="L407" s="195" t="s">
        <v>99</v>
      </c>
      <c r="M407" s="195" t="s">
        <v>247</v>
      </c>
      <c r="N407" s="195" t="s">
        <v>247</v>
      </c>
      <c r="O407" s="195" t="s">
        <v>272</v>
      </c>
      <c r="P407" s="195" t="s">
        <v>1048</v>
      </c>
      <c r="Q407" s="194">
        <v>1</v>
      </c>
      <c r="R407" s="194">
        <v>6</v>
      </c>
      <c r="S407" s="194">
        <v>99</v>
      </c>
      <c r="T407" s="194">
        <v>1</v>
      </c>
      <c r="U407" s="194">
        <v>99</v>
      </c>
      <c r="V407" s="194">
        <v>1</v>
      </c>
      <c r="W407" s="194">
        <v>6</v>
      </c>
      <c r="X407" s="195" t="s">
        <v>1693</v>
      </c>
      <c r="Y407" s="195" t="s">
        <v>247</v>
      </c>
      <c r="Z407" s="195" t="s">
        <v>1098</v>
      </c>
      <c r="AA407" s="195" t="s">
        <v>1099</v>
      </c>
      <c r="AC407" s="10"/>
      <c r="AD407" s="10"/>
      <c r="AG407" s="10"/>
      <c r="AH407" s="10"/>
      <c r="AI407" s="10"/>
      <c r="AJ407" s="10"/>
      <c r="AK407" s="10"/>
      <c r="AL407" s="10"/>
      <c r="AM407" s="10"/>
      <c r="AN407" s="10"/>
      <c r="AO407" s="10"/>
      <c r="AP407" s="10"/>
      <c r="AQ407" s="10"/>
      <c r="AR407" s="10"/>
      <c r="AS407" s="10"/>
      <c r="AT407" s="10"/>
      <c r="AU407" s="10"/>
      <c r="AV407" s="10"/>
      <c r="AW407" s="10"/>
      <c r="AX407" s="10"/>
      <c r="AY407" s="10"/>
      <c r="AZ407" s="10"/>
      <c r="BA407" s="10"/>
      <c r="BB407" s="10"/>
    </row>
    <row r="408" spans="1:54" x14ac:dyDescent="0.2">
      <c r="A408" s="194">
        <v>20470</v>
      </c>
      <c r="B408" s="195" t="s">
        <v>2164</v>
      </c>
      <c r="C408" s="195" t="s">
        <v>2165</v>
      </c>
      <c r="D408" s="195" t="s">
        <v>2166</v>
      </c>
      <c r="E408" s="195" t="s">
        <v>2167</v>
      </c>
      <c r="F408" s="195" t="s">
        <v>2168</v>
      </c>
      <c r="G408" s="195" t="s">
        <v>265</v>
      </c>
      <c r="H408" s="195" t="s">
        <v>117</v>
      </c>
      <c r="I408" s="195" t="s">
        <v>1550</v>
      </c>
      <c r="J408" s="195" t="s">
        <v>289</v>
      </c>
      <c r="K408" s="195" t="s">
        <v>98</v>
      </c>
      <c r="L408" s="195" t="s">
        <v>118</v>
      </c>
      <c r="M408" s="195" t="s">
        <v>187</v>
      </c>
      <c r="N408" s="195" t="s">
        <v>247</v>
      </c>
      <c r="O408" s="195" t="s">
        <v>272</v>
      </c>
      <c r="P408" s="195" t="s">
        <v>1048</v>
      </c>
      <c r="Q408" s="194">
        <v>2</v>
      </c>
      <c r="R408" s="194">
        <v>1</v>
      </c>
      <c r="S408" s="194">
        <v>80</v>
      </c>
      <c r="T408" s="194">
        <v>1</v>
      </c>
      <c r="U408" s="194">
        <v>40</v>
      </c>
      <c r="V408" s="194">
        <v>1</v>
      </c>
      <c r="W408" s="194">
        <v>1</v>
      </c>
      <c r="X408" s="195" t="s">
        <v>1693</v>
      </c>
      <c r="Y408" s="195" t="s">
        <v>247</v>
      </c>
      <c r="Z408" s="195" t="s">
        <v>1316</v>
      </c>
      <c r="AA408" s="195" t="s">
        <v>1317</v>
      </c>
      <c r="AC408" s="10"/>
      <c r="AD408" s="10"/>
      <c r="AG408" s="10"/>
      <c r="AH408" s="10"/>
      <c r="AI408" s="10"/>
      <c r="AJ408" s="10"/>
      <c r="AK408" s="10"/>
      <c r="AL408" s="10"/>
      <c r="AM408" s="10"/>
      <c r="AN408" s="10"/>
      <c r="AO408" s="10"/>
      <c r="AP408" s="10"/>
      <c r="AQ408" s="10"/>
      <c r="AR408" s="10"/>
      <c r="AS408" s="10"/>
      <c r="AT408" s="10"/>
      <c r="AU408" s="10"/>
      <c r="AV408" s="10"/>
      <c r="AW408" s="10"/>
      <c r="AX408" s="10"/>
      <c r="AY408" s="10"/>
      <c r="AZ408" s="10"/>
      <c r="BA408" s="10"/>
      <c r="BB408" s="10"/>
    </row>
    <row r="409" spans="1:54" x14ac:dyDescent="0.2">
      <c r="A409" s="194">
        <v>20471</v>
      </c>
      <c r="B409" s="195" t="s">
        <v>2167</v>
      </c>
      <c r="C409" s="195" t="s">
        <v>2169</v>
      </c>
      <c r="D409" s="195" t="s">
        <v>2166</v>
      </c>
      <c r="E409" s="195" t="s">
        <v>2167</v>
      </c>
      <c r="F409" s="195" t="s">
        <v>2168</v>
      </c>
      <c r="G409" s="195" t="s">
        <v>265</v>
      </c>
      <c r="H409" s="195" t="s">
        <v>117</v>
      </c>
      <c r="I409" s="195" t="s">
        <v>1550</v>
      </c>
      <c r="J409" s="195" t="s">
        <v>289</v>
      </c>
      <c r="K409" s="195" t="s">
        <v>98</v>
      </c>
      <c r="L409" s="195" t="s">
        <v>118</v>
      </c>
      <c r="M409" s="195" t="s">
        <v>187</v>
      </c>
      <c r="N409" s="195" t="s">
        <v>247</v>
      </c>
      <c r="O409" s="195" t="s">
        <v>272</v>
      </c>
      <c r="P409" s="195" t="s">
        <v>1048</v>
      </c>
      <c r="Q409" s="194">
        <v>2</v>
      </c>
      <c r="R409" s="194">
        <v>6</v>
      </c>
      <c r="S409" s="194">
        <v>80</v>
      </c>
      <c r="T409" s="194">
        <v>1</v>
      </c>
      <c r="U409" s="194">
        <v>40</v>
      </c>
      <c r="V409" s="194">
        <v>1</v>
      </c>
      <c r="W409" s="194">
        <v>6</v>
      </c>
      <c r="X409" s="195" t="s">
        <v>1693</v>
      </c>
      <c r="Y409" s="195" t="s">
        <v>247</v>
      </c>
      <c r="Z409" s="195" t="s">
        <v>1316</v>
      </c>
      <c r="AA409" s="195" t="s">
        <v>1317</v>
      </c>
      <c r="AC409" s="10"/>
      <c r="AD409" s="10"/>
      <c r="AG409" s="10"/>
      <c r="AH409" s="10"/>
      <c r="AI409" s="10"/>
      <c r="AJ409" s="10"/>
      <c r="AK409" s="10"/>
      <c r="AL409" s="10"/>
      <c r="AM409" s="10"/>
      <c r="AN409" s="10"/>
      <c r="AO409" s="10"/>
      <c r="AP409" s="10"/>
      <c r="AQ409" s="10"/>
      <c r="AR409" s="10"/>
      <c r="AS409" s="10"/>
      <c r="AT409" s="10"/>
      <c r="AU409" s="10"/>
      <c r="AV409" s="10"/>
      <c r="AW409" s="10"/>
      <c r="AX409" s="10"/>
      <c r="AY409" s="10"/>
      <c r="AZ409" s="10"/>
      <c r="BA409" s="10"/>
      <c r="BB409" s="10"/>
    </row>
    <row r="410" spans="1:54" x14ac:dyDescent="0.2">
      <c r="A410" s="194">
        <v>20472</v>
      </c>
      <c r="B410" s="195" t="s">
        <v>2170</v>
      </c>
      <c r="C410" s="195" t="s">
        <v>2171</v>
      </c>
      <c r="D410" s="195" t="s">
        <v>2172</v>
      </c>
      <c r="E410" s="195" t="s">
        <v>2170</v>
      </c>
      <c r="F410" s="195" t="s">
        <v>2173</v>
      </c>
      <c r="G410" s="195" t="s">
        <v>265</v>
      </c>
      <c r="H410" s="195" t="s">
        <v>117</v>
      </c>
      <c r="I410" s="195" t="s">
        <v>1550</v>
      </c>
      <c r="J410" s="195" t="s">
        <v>289</v>
      </c>
      <c r="K410" s="195" t="s">
        <v>98</v>
      </c>
      <c r="L410" s="195" t="s">
        <v>118</v>
      </c>
      <c r="M410" s="195" t="s">
        <v>187</v>
      </c>
      <c r="N410" s="195" t="s">
        <v>247</v>
      </c>
      <c r="O410" s="195" t="s">
        <v>272</v>
      </c>
      <c r="P410" s="195" t="s">
        <v>1048</v>
      </c>
      <c r="Q410" s="194">
        <v>1</v>
      </c>
      <c r="R410" s="194">
        <v>2</v>
      </c>
      <c r="S410" s="194">
        <v>40</v>
      </c>
      <c r="T410" s="194">
        <v>1</v>
      </c>
      <c r="U410" s="194">
        <v>40</v>
      </c>
      <c r="V410" s="194">
        <v>1</v>
      </c>
      <c r="W410" s="194">
        <v>2</v>
      </c>
      <c r="X410" s="195" t="s">
        <v>1693</v>
      </c>
      <c r="Y410" s="195" t="s">
        <v>247</v>
      </c>
      <c r="Z410" s="195" t="s">
        <v>1316</v>
      </c>
      <c r="AA410" s="195" t="s">
        <v>1317</v>
      </c>
      <c r="AC410" s="10"/>
      <c r="AD410" s="10"/>
      <c r="AG410" s="10"/>
      <c r="AH410" s="10"/>
      <c r="AI410" s="10"/>
      <c r="AJ410" s="10"/>
      <c r="AK410" s="10"/>
      <c r="AL410" s="10"/>
      <c r="AM410" s="10"/>
      <c r="AN410" s="10"/>
      <c r="AO410" s="10"/>
      <c r="AP410" s="10"/>
      <c r="AQ410" s="10"/>
      <c r="AR410" s="10"/>
      <c r="AS410" s="10"/>
      <c r="AT410" s="10"/>
      <c r="AU410" s="10"/>
      <c r="AV410" s="10"/>
      <c r="AW410" s="10"/>
      <c r="AX410" s="10"/>
      <c r="AY410" s="10"/>
      <c r="AZ410" s="10"/>
      <c r="BA410" s="10"/>
      <c r="BB410" s="10"/>
    </row>
    <row r="411" spans="1:54" x14ac:dyDescent="0.2">
      <c r="A411" s="194">
        <v>20473</v>
      </c>
      <c r="B411" s="195" t="s">
        <v>2174</v>
      </c>
      <c r="C411" s="195" t="s">
        <v>2175</v>
      </c>
      <c r="D411" s="195" t="s">
        <v>2176</v>
      </c>
      <c r="E411" s="195" t="s">
        <v>2174</v>
      </c>
      <c r="F411" s="195" t="s">
        <v>2177</v>
      </c>
      <c r="G411" s="195" t="s">
        <v>265</v>
      </c>
      <c r="H411" s="195" t="s">
        <v>117</v>
      </c>
      <c r="I411" s="195" t="s">
        <v>1550</v>
      </c>
      <c r="J411" s="195" t="s">
        <v>289</v>
      </c>
      <c r="K411" s="195" t="s">
        <v>98</v>
      </c>
      <c r="L411" s="195" t="s">
        <v>118</v>
      </c>
      <c r="M411" s="195" t="s">
        <v>187</v>
      </c>
      <c r="N411" s="195" t="s">
        <v>247</v>
      </c>
      <c r="O411" s="195" t="s">
        <v>272</v>
      </c>
      <c r="P411" s="195" t="s">
        <v>1048</v>
      </c>
      <c r="Q411" s="194">
        <v>1</v>
      </c>
      <c r="R411" s="194">
        <v>6</v>
      </c>
      <c r="S411" s="194">
        <v>40</v>
      </c>
      <c r="T411" s="194">
        <v>1</v>
      </c>
      <c r="U411" s="194">
        <v>40</v>
      </c>
      <c r="V411" s="194">
        <v>1</v>
      </c>
      <c r="W411" s="194">
        <v>6</v>
      </c>
      <c r="X411" s="195" t="s">
        <v>1693</v>
      </c>
      <c r="Y411" s="195" t="s">
        <v>247</v>
      </c>
      <c r="Z411" s="195" t="s">
        <v>1316</v>
      </c>
      <c r="AA411" s="195" t="s">
        <v>1317</v>
      </c>
      <c r="AC411" s="10"/>
      <c r="AD411" s="10"/>
      <c r="AG411" s="10"/>
      <c r="AH411" s="10"/>
      <c r="AI411" s="10"/>
      <c r="AJ411" s="10"/>
      <c r="AK411" s="10"/>
      <c r="AL411" s="10"/>
      <c r="AM411" s="10"/>
      <c r="AN411" s="10"/>
      <c r="AO411" s="10"/>
      <c r="AP411" s="10"/>
      <c r="AQ411" s="10"/>
      <c r="AR411" s="10"/>
      <c r="AS411" s="10"/>
      <c r="AT411" s="10"/>
      <c r="AU411" s="10"/>
      <c r="AV411" s="10"/>
      <c r="AW411" s="10"/>
      <c r="AX411" s="10"/>
      <c r="AY411" s="10"/>
      <c r="AZ411" s="10"/>
      <c r="BA411" s="10"/>
      <c r="BB411" s="10"/>
    </row>
    <row r="412" spans="1:54" x14ac:dyDescent="0.2">
      <c r="A412" s="194">
        <v>20474</v>
      </c>
      <c r="B412" s="195" t="s">
        <v>2178</v>
      </c>
      <c r="C412" s="195" t="s">
        <v>2179</v>
      </c>
      <c r="D412" s="195" t="s">
        <v>2180</v>
      </c>
      <c r="E412" s="195" t="s">
        <v>2178</v>
      </c>
      <c r="F412" s="195" t="s">
        <v>2181</v>
      </c>
      <c r="G412" s="195" t="s">
        <v>265</v>
      </c>
      <c r="H412" s="195" t="s">
        <v>117</v>
      </c>
      <c r="I412" s="195" t="s">
        <v>1550</v>
      </c>
      <c r="J412" s="195" t="s">
        <v>289</v>
      </c>
      <c r="K412" s="195" t="s">
        <v>98</v>
      </c>
      <c r="L412" s="195" t="s">
        <v>118</v>
      </c>
      <c r="M412" s="195" t="s">
        <v>187</v>
      </c>
      <c r="N412" s="195" t="s">
        <v>247</v>
      </c>
      <c r="O412" s="195" t="s">
        <v>272</v>
      </c>
      <c r="P412" s="195" t="s">
        <v>1048</v>
      </c>
      <c r="Q412" s="194">
        <v>1</v>
      </c>
      <c r="R412" s="194">
        <v>2</v>
      </c>
      <c r="S412" s="194">
        <v>40</v>
      </c>
      <c r="T412" s="194">
        <v>1</v>
      </c>
      <c r="U412" s="194">
        <v>40</v>
      </c>
      <c r="V412" s="194">
        <v>1</v>
      </c>
      <c r="W412" s="194">
        <v>2</v>
      </c>
      <c r="X412" s="195" t="s">
        <v>1693</v>
      </c>
      <c r="Y412" s="195" t="s">
        <v>247</v>
      </c>
      <c r="Z412" s="195" t="s">
        <v>1316</v>
      </c>
      <c r="AA412" s="195" t="s">
        <v>1317</v>
      </c>
      <c r="AC412" s="10"/>
      <c r="AD412" s="10"/>
      <c r="AG412" s="10"/>
      <c r="AH412" s="10"/>
      <c r="AI412" s="10"/>
      <c r="AJ412" s="10"/>
      <c r="AK412" s="10"/>
      <c r="AL412" s="10"/>
      <c r="AM412" s="10"/>
      <c r="AN412" s="10"/>
      <c r="AO412" s="10"/>
      <c r="AP412" s="10"/>
      <c r="AQ412" s="10"/>
      <c r="AR412" s="10"/>
      <c r="AS412" s="10"/>
      <c r="AT412" s="10"/>
      <c r="AU412" s="10"/>
      <c r="AV412" s="10"/>
      <c r="AW412" s="10"/>
      <c r="AX412" s="10"/>
      <c r="AY412" s="10"/>
      <c r="AZ412" s="10"/>
      <c r="BA412" s="10"/>
      <c r="BB412" s="10"/>
    </row>
    <row r="413" spans="1:54" x14ac:dyDescent="0.2">
      <c r="A413" s="194">
        <v>20475</v>
      </c>
      <c r="B413" s="195" t="s">
        <v>2182</v>
      </c>
      <c r="C413" s="195" t="s">
        <v>2183</v>
      </c>
      <c r="D413" s="195" t="s">
        <v>2184</v>
      </c>
      <c r="E413" s="195" t="s">
        <v>2182</v>
      </c>
      <c r="F413" s="195" t="s">
        <v>2185</v>
      </c>
      <c r="G413" s="195" t="s">
        <v>265</v>
      </c>
      <c r="H413" s="195" t="s">
        <v>117</v>
      </c>
      <c r="I413" s="195" t="s">
        <v>1550</v>
      </c>
      <c r="J413" s="195" t="s">
        <v>289</v>
      </c>
      <c r="K413" s="195" t="s">
        <v>98</v>
      </c>
      <c r="L413" s="195" t="s">
        <v>118</v>
      </c>
      <c r="M413" s="195" t="s">
        <v>187</v>
      </c>
      <c r="N413" s="195" t="s">
        <v>247</v>
      </c>
      <c r="O413" s="195" t="s">
        <v>272</v>
      </c>
      <c r="P413" s="195" t="s">
        <v>1048</v>
      </c>
      <c r="Q413" s="194">
        <v>1</v>
      </c>
      <c r="R413" s="194">
        <v>6</v>
      </c>
      <c r="S413" s="194">
        <v>40</v>
      </c>
      <c r="T413" s="194">
        <v>1</v>
      </c>
      <c r="U413" s="194">
        <v>40</v>
      </c>
      <c r="V413" s="194">
        <v>1</v>
      </c>
      <c r="W413" s="194">
        <v>6</v>
      </c>
      <c r="X413" s="195" t="s">
        <v>1693</v>
      </c>
      <c r="Y413" s="195" t="s">
        <v>247</v>
      </c>
      <c r="Z413" s="195" t="s">
        <v>1316</v>
      </c>
      <c r="AA413" s="195" t="s">
        <v>1317</v>
      </c>
      <c r="AC413" s="10"/>
      <c r="AD413" s="10"/>
      <c r="AG413" s="10"/>
      <c r="AH413" s="10"/>
      <c r="AI413" s="10"/>
      <c r="AJ413" s="10"/>
      <c r="AK413" s="10"/>
      <c r="AL413" s="10"/>
      <c r="AM413" s="10"/>
      <c r="AN413" s="10"/>
      <c r="AO413" s="10"/>
      <c r="AP413" s="10"/>
      <c r="AQ413" s="10"/>
      <c r="AR413" s="10"/>
      <c r="AS413" s="10"/>
      <c r="AT413" s="10"/>
      <c r="AU413" s="10"/>
      <c r="AV413" s="10"/>
      <c r="AW413" s="10"/>
      <c r="AX413" s="10"/>
      <c r="AY413" s="10"/>
      <c r="AZ413" s="10"/>
      <c r="BA413" s="10"/>
      <c r="BB413" s="10"/>
    </row>
    <row r="414" spans="1:54" x14ac:dyDescent="0.2">
      <c r="A414" s="194">
        <v>20476</v>
      </c>
      <c r="B414" s="195" t="s">
        <v>2186</v>
      </c>
      <c r="C414" s="195" t="s">
        <v>2187</v>
      </c>
      <c r="D414" s="195" t="s">
        <v>2188</v>
      </c>
      <c r="E414" s="195" t="s">
        <v>2186</v>
      </c>
      <c r="F414" s="195" t="s">
        <v>2187</v>
      </c>
      <c r="G414" s="195" t="s">
        <v>265</v>
      </c>
      <c r="H414" s="195" t="s">
        <v>117</v>
      </c>
      <c r="I414" s="195" t="s">
        <v>1550</v>
      </c>
      <c r="J414" s="195" t="s">
        <v>289</v>
      </c>
      <c r="K414" s="195" t="s">
        <v>98</v>
      </c>
      <c r="L414" s="195" t="s">
        <v>118</v>
      </c>
      <c r="M414" s="195" t="s">
        <v>187</v>
      </c>
      <c r="N414" s="195" t="s">
        <v>247</v>
      </c>
      <c r="O414" s="195" t="s">
        <v>272</v>
      </c>
      <c r="P414" s="195" t="s">
        <v>1048</v>
      </c>
      <c r="Q414" s="194">
        <v>1</v>
      </c>
      <c r="R414" s="194">
        <v>2</v>
      </c>
      <c r="S414" s="194">
        <v>40</v>
      </c>
      <c r="T414" s="194">
        <v>1</v>
      </c>
      <c r="U414" s="194">
        <v>40</v>
      </c>
      <c r="V414" s="194">
        <v>1</v>
      </c>
      <c r="W414" s="194">
        <v>2</v>
      </c>
      <c r="X414" s="195" t="s">
        <v>1693</v>
      </c>
      <c r="Y414" s="195" t="s">
        <v>247</v>
      </c>
      <c r="Z414" s="195" t="s">
        <v>1316</v>
      </c>
      <c r="AA414" s="195" t="s">
        <v>1317</v>
      </c>
      <c r="AC414" s="10"/>
      <c r="AD414" s="10"/>
      <c r="AG414" s="10"/>
      <c r="AH414" s="10"/>
      <c r="AI414" s="10"/>
      <c r="AJ414" s="10"/>
      <c r="AK414" s="10"/>
      <c r="AL414" s="10"/>
      <c r="AM414" s="10"/>
      <c r="AN414" s="10"/>
      <c r="AO414" s="10"/>
      <c r="AP414" s="10"/>
      <c r="AQ414" s="10"/>
      <c r="AR414" s="10"/>
      <c r="AS414" s="10"/>
      <c r="AT414" s="10"/>
      <c r="AU414" s="10"/>
      <c r="AV414" s="10"/>
      <c r="AW414" s="10"/>
      <c r="AX414" s="10"/>
      <c r="AY414" s="10"/>
      <c r="AZ414" s="10"/>
      <c r="BA414" s="10"/>
      <c r="BB414" s="10"/>
    </row>
    <row r="415" spans="1:54" x14ac:dyDescent="0.2">
      <c r="A415" s="194">
        <v>20477</v>
      </c>
      <c r="B415" s="195" t="s">
        <v>2189</v>
      </c>
      <c r="C415" s="195" t="s">
        <v>2189</v>
      </c>
      <c r="D415" s="195" t="s">
        <v>2190</v>
      </c>
      <c r="E415" s="195" t="s">
        <v>2191</v>
      </c>
      <c r="F415" s="195" t="s">
        <v>2191</v>
      </c>
      <c r="G415" s="195" t="s">
        <v>265</v>
      </c>
      <c r="H415" s="195" t="s">
        <v>117</v>
      </c>
      <c r="I415" s="195" t="s">
        <v>543</v>
      </c>
      <c r="J415" s="195" t="s">
        <v>544</v>
      </c>
      <c r="K415" s="195" t="s">
        <v>98</v>
      </c>
      <c r="L415" s="195" t="s">
        <v>118</v>
      </c>
      <c r="M415" s="195" t="s">
        <v>247</v>
      </c>
      <c r="N415" s="195" t="s">
        <v>247</v>
      </c>
      <c r="O415" s="195" t="s">
        <v>272</v>
      </c>
      <c r="P415" s="195" t="s">
        <v>1048</v>
      </c>
      <c r="Q415" s="194">
        <v>4</v>
      </c>
      <c r="R415" s="194">
        <v>7</v>
      </c>
      <c r="S415" s="194">
        <v>360</v>
      </c>
      <c r="T415" s="194">
        <v>2</v>
      </c>
      <c r="U415" s="194">
        <v>12</v>
      </c>
      <c r="V415" s="194">
        <v>1</v>
      </c>
      <c r="W415" s="194">
        <v>14</v>
      </c>
      <c r="X415" s="195" t="s">
        <v>1693</v>
      </c>
      <c r="Y415" s="195" t="s">
        <v>247</v>
      </c>
      <c r="Z415" s="195" t="s">
        <v>1316</v>
      </c>
      <c r="AA415" s="195" t="s">
        <v>1317</v>
      </c>
      <c r="AC415" s="10"/>
      <c r="AD415" s="10"/>
      <c r="AG415" s="10"/>
      <c r="AH415" s="10"/>
      <c r="AI415" s="10"/>
      <c r="AJ415" s="10"/>
      <c r="AK415" s="10"/>
      <c r="AL415" s="10"/>
      <c r="AM415" s="10"/>
      <c r="AN415" s="10"/>
      <c r="AO415" s="10"/>
      <c r="AP415" s="10"/>
      <c r="AQ415" s="10"/>
      <c r="AR415" s="10"/>
      <c r="AS415" s="10"/>
      <c r="AT415" s="10"/>
      <c r="AU415" s="10"/>
      <c r="AV415" s="10"/>
      <c r="AW415" s="10"/>
      <c r="AX415" s="10"/>
      <c r="AY415" s="10"/>
      <c r="AZ415" s="10"/>
      <c r="BA415" s="10"/>
      <c r="BB415" s="10"/>
    </row>
    <row r="416" spans="1:54" x14ac:dyDescent="0.2">
      <c r="A416" s="194">
        <v>20478</v>
      </c>
      <c r="B416" s="195" t="s">
        <v>2192</v>
      </c>
      <c r="C416" s="195" t="s">
        <v>2192</v>
      </c>
      <c r="D416" s="195" t="s">
        <v>2190</v>
      </c>
      <c r="E416" s="195" t="s">
        <v>2191</v>
      </c>
      <c r="F416" s="195" t="s">
        <v>2191</v>
      </c>
      <c r="G416" s="195" t="s">
        <v>265</v>
      </c>
      <c r="H416" s="195" t="s">
        <v>117</v>
      </c>
      <c r="I416" s="195" t="s">
        <v>543</v>
      </c>
      <c r="J416" s="195" t="s">
        <v>544</v>
      </c>
      <c r="K416" s="195" t="s">
        <v>98</v>
      </c>
      <c r="L416" s="195" t="s">
        <v>118</v>
      </c>
      <c r="M416" s="195" t="s">
        <v>247</v>
      </c>
      <c r="N416" s="195" t="s">
        <v>247</v>
      </c>
      <c r="O416" s="195" t="s">
        <v>272</v>
      </c>
      <c r="P416" s="195" t="s">
        <v>1048</v>
      </c>
      <c r="Q416" s="194">
        <v>4</v>
      </c>
      <c r="R416" s="194">
        <v>15</v>
      </c>
      <c r="S416" s="194">
        <v>360</v>
      </c>
      <c r="T416" s="194">
        <v>4</v>
      </c>
      <c r="U416" s="194">
        <v>12</v>
      </c>
      <c r="V416" s="194">
        <v>1</v>
      </c>
      <c r="W416" s="194">
        <v>60</v>
      </c>
      <c r="X416" s="195" t="s">
        <v>1693</v>
      </c>
      <c r="Y416" s="195" t="s">
        <v>247</v>
      </c>
      <c r="Z416" s="195" t="s">
        <v>1316</v>
      </c>
      <c r="AA416" s="195" t="s">
        <v>1317</v>
      </c>
      <c r="AC416" s="10"/>
      <c r="AD416" s="10"/>
      <c r="AG416" s="10"/>
      <c r="AH416" s="10"/>
      <c r="AI416" s="10"/>
      <c r="AJ416" s="10"/>
      <c r="AK416" s="10"/>
      <c r="AL416" s="10"/>
      <c r="AM416" s="10"/>
      <c r="AN416" s="10"/>
      <c r="AO416" s="10"/>
      <c r="AP416" s="10"/>
      <c r="AQ416" s="10"/>
      <c r="AR416" s="10"/>
      <c r="AS416" s="10"/>
      <c r="AT416" s="10"/>
      <c r="AU416" s="10"/>
      <c r="AV416" s="10"/>
      <c r="AW416" s="10"/>
      <c r="AX416" s="10"/>
      <c r="AY416" s="10"/>
      <c r="AZ416" s="10"/>
      <c r="BA416" s="10"/>
      <c r="BB416" s="10"/>
    </row>
    <row r="417" spans="1:54" x14ac:dyDescent="0.2">
      <c r="A417" s="194">
        <v>20479</v>
      </c>
      <c r="B417" s="195" t="s">
        <v>2193</v>
      </c>
      <c r="C417" s="195" t="s">
        <v>2193</v>
      </c>
      <c r="D417" s="195" t="s">
        <v>2190</v>
      </c>
      <c r="E417" s="195" t="s">
        <v>2191</v>
      </c>
      <c r="F417" s="195" t="s">
        <v>2191</v>
      </c>
      <c r="G417" s="195" t="s">
        <v>265</v>
      </c>
      <c r="H417" s="195" t="s">
        <v>117</v>
      </c>
      <c r="I417" s="195" t="s">
        <v>543</v>
      </c>
      <c r="J417" s="195" t="s">
        <v>544</v>
      </c>
      <c r="K417" s="195" t="s">
        <v>98</v>
      </c>
      <c r="L417" s="195" t="s">
        <v>118</v>
      </c>
      <c r="M417" s="195" t="s">
        <v>247</v>
      </c>
      <c r="N417" s="195" t="s">
        <v>247</v>
      </c>
      <c r="O417" s="195" t="s">
        <v>272</v>
      </c>
      <c r="P417" s="195" t="s">
        <v>1048</v>
      </c>
      <c r="Q417" s="194">
        <v>4</v>
      </c>
      <c r="R417" s="194">
        <v>33</v>
      </c>
      <c r="S417" s="194">
        <v>360</v>
      </c>
      <c r="T417" s="194">
        <v>8</v>
      </c>
      <c r="U417" s="194">
        <v>18</v>
      </c>
      <c r="V417" s="194">
        <v>1</v>
      </c>
      <c r="W417" s="194">
        <v>264</v>
      </c>
      <c r="X417" s="195" t="s">
        <v>377</v>
      </c>
      <c r="Y417" s="195" t="s">
        <v>378</v>
      </c>
      <c r="Z417" s="195" t="s">
        <v>1316</v>
      </c>
      <c r="AA417" s="195" t="s">
        <v>1317</v>
      </c>
      <c r="AC417" s="10"/>
      <c r="AD417" s="10"/>
      <c r="AG417" s="10"/>
      <c r="AH417" s="10"/>
      <c r="AI417" s="10"/>
      <c r="AJ417" s="10"/>
      <c r="AK417" s="10"/>
      <c r="AL417" s="10"/>
      <c r="AM417" s="10"/>
      <c r="AN417" s="10"/>
      <c r="AO417" s="10"/>
      <c r="AP417" s="10"/>
      <c r="AQ417" s="10"/>
      <c r="AR417" s="10"/>
      <c r="AS417" s="10"/>
      <c r="AT417" s="10"/>
      <c r="AU417" s="10"/>
      <c r="AV417" s="10"/>
      <c r="AW417" s="10"/>
      <c r="AX417" s="10"/>
      <c r="AY417" s="10"/>
      <c r="AZ417" s="10"/>
      <c r="BA417" s="10"/>
      <c r="BB417" s="10"/>
    </row>
    <row r="418" spans="1:54" x14ac:dyDescent="0.2">
      <c r="A418" s="194">
        <v>20480</v>
      </c>
      <c r="B418" s="195" t="s">
        <v>2194</v>
      </c>
      <c r="C418" s="195" t="s">
        <v>2194</v>
      </c>
      <c r="D418" s="195" t="s">
        <v>2190</v>
      </c>
      <c r="E418" s="195" t="s">
        <v>2191</v>
      </c>
      <c r="F418" s="195" t="s">
        <v>2191</v>
      </c>
      <c r="G418" s="195" t="s">
        <v>265</v>
      </c>
      <c r="H418" s="195" t="s">
        <v>117</v>
      </c>
      <c r="I418" s="195" t="s">
        <v>543</v>
      </c>
      <c r="J418" s="195" t="s">
        <v>544</v>
      </c>
      <c r="K418" s="195" t="s">
        <v>98</v>
      </c>
      <c r="L418" s="195" t="s">
        <v>118</v>
      </c>
      <c r="M418" s="195" t="s">
        <v>247</v>
      </c>
      <c r="N418" s="195" t="s">
        <v>247</v>
      </c>
      <c r="O418" s="195" t="s">
        <v>272</v>
      </c>
      <c r="P418" s="195" t="s">
        <v>1048</v>
      </c>
      <c r="Q418" s="194">
        <v>4</v>
      </c>
      <c r="R418" s="194">
        <v>15</v>
      </c>
      <c r="S418" s="194">
        <v>360</v>
      </c>
      <c r="T418" s="194">
        <v>8</v>
      </c>
      <c r="U418" s="194">
        <v>18</v>
      </c>
      <c r="V418" s="194">
        <v>1</v>
      </c>
      <c r="W418" s="194">
        <v>120</v>
      </c>
      <c r="X418" s="195" t="s">
        <v>377</v>
      </c>
      <c r="Y418" s="195" t="s">
        <v>378</v>
      </c>
      <c r="Z418" s="195" t="s">
        <v>1316</v>
      </c>
      <c r="AA418" s="195" t="s">
        <v>1317</v>
      </c>
      <c r="AC418" s="10"/>
      <c r="AD418" s="10"/>
      <c r="AG418" s="10"/>
      <c r="AH418" s="10"/>
      <c r="AI418" s="10"/>
      <c r="AJ418" s="10"/>
      <c r="AK418" s="10"/>
      <c r="AL418" s="10"/>
      <c r="AM418" s="10"/>
      <c r="AN418" s="10"/>
      <c r="AO418" s="10"/>
      <c r="AP418" s="10"/>
      <c r="AQ418" s="10"/>
      <c r="AR418" s="10"/>
      <c r="AS418" s="10"/>
      <c r="AT418" s="10"/>
      <c r="AU418" s="10"/>
      <c r="AV418" s="10"/>
      <c r="AW418" s="10"/>
      <c r="AX418" s="10"/>
      <c r="AY418" s="10"/>
      <c r="AZ418" s="10"/>
      <c r="BA418" s="10"/>
      <c r="BB418" s="10"/>
    </row>
    <row r="419" spans="1:54" x14ac:dyDescent="0.2">
      <c r="A419" s="194">
        <v>20481</v>
      </c>
      <c r="B419" s="195" t="s">
        <v>2195</v>
      </c>
      <c r="C419" s="195" t="s">
        <v>2196</v>
      </c>
      <c r="D419" s="195" t="s">
        <v>2197</v>
      </c>
      <c r="E419" s="195" t="s">
        <v>2198</v>
      </c>
      <c r="F419" s="195" t="s">
        <v>2199</v>
      </c>
      <c r="G419" s="195" t="s">
        <v>265</v>
      </c>
      <c r="H419" s="195" t="s">
        <v>117</v>
      </c>
      <c r="I419" s="195" t="s">
        <v>234</v>
      </c>
      <c r="J419" s="195" t="s">
        <v>319</v>
      </c>
      <c r="K419" s="195" t="s">
        <v>98</v>
      </c>
      <c r="L419" s="195" t="s">
        <v>118</v>
      </c>
      <c r="M419" s="195" t="s">
        <v>247</v>
      </c>
      <c r="N419" s="195" t="s">
        <v>247</v>
      </c>
      <c r="O419" s="195" t="s">
        <v>272</v>
      </c>
      <c r="P419" s="195" t="s">
        <v>111</v>
      </c>
      <c r="Q419" s="194">
        <v>3</v>
      </c>
      <c r="R419" s="194">
        <v>4</v>
      </c>
      <c r="S419" s="194">
        <v>90</v>
      </c>
      <c r="T419" s="194">
        <v>1</v>
      </c>
      <c r="U419" s="194">
        <v>30</v>
      </c>
      <c r="V419" s="194">
        <v>1</v>
      </c>
      <c r="W419" s="194">
        <v>4</v>
      </c>
      <c r="X419" s="195" t="s">
        <v>1693</v>
      </c>
      <c r="Y419" s="195" t="s">
        <v>247</v>
      </c>
      <c r="Z419" s="195" t="s">
        <v>1316</v>
      </c>
      <c r="AA419" s="195" t="s">
        <v>1317</v>
      </c>
      <c r="AC419" s="10"/>
      <c r="AD419" s="10"/>
      <c r="AG419" s="10"/>
      <c r="AH419" s="10"/>
      <c r="AI419" s="10"/>
      <c r="AJ419" s="10"/>
      <c r="AK419" s="10"/>
      <c r="AL419" s="10"/>
      <c r="AM419" s="10"/>
      <c r="AN419" s="10"/>
      <c r="AO419" s="10"/>
      <c r="AP419" s="10"/>
      <c r="AQ419" s="10"/>
      <c r="AR419" s="10"/>
      <c r="AS419" s="10"/>
      <c r="AT419" s="10"/>
      <c r="AU419" s="10"/>
      <c r="AV419" s="10"/>
      <c r="AW419" s="10"/>
      <c r="AX419" s="10"/>
      <c r="AY419" s="10"/>
      <c r="AZ419" s="10"/>
      <c r="BA419" s="10"/>
      <c r="BB419" s="10"/>
    </row>
    <row r="420" spans="1:54" x14ac:dyDescent="0.2">
      <c r="A420" s="194">
        <v>20482</v>
      </c>
      <c r="B420" s="195" t="s">
        <v>2200</v>
      </c>
      <c r="C420" s="195" t="s">
        <v>2201</v>
      </c>
      <c r="D420" s="195" t="s">
        <v>2197</v>
      </c>
      <c r="E420" s="195" t="s">
        <v>2198</v>
      </c>
      <c r="F420" s="195" t="s">
        <v>2199</v>
      </c>
      <c r="G420" s="195" t="s">
        <v>265</v>
      </c>
      <c r="H420" s="195" t="s">
        <v>117</v>
      </c>
      <c r="I420" s="195" t="s">
        <v>234</v>
      </c>
      <c r="J420" s="195" t="s">
        <v>319</v>
      </c>
      <c r="K420" s="195" t="s">
        <v>98</v>
      </c>
      <c r="L420" s="195" t="s">
        <v>118</v>
      </c>
      <c r="M420" s="195" t="s">
        <v>247</v>
      </c>
      <c r="N420" s="195" t="s">
        <v>247</v>
      </c>
      <c r="O420" s="195" t="s">
        <v>272</v>
      </c>
      <c r="P420" s="195" t="s">
        <v>111</v>
      </c>
      <c r="Q420" s="194">
        <v>3</v>
      </c>
      <c r="R420" s="194">
        <v>4</v>
      </c>
      <c r="S420" s="194">
        <v>90</v>
      </c>
      <c r="T420" s="194">
        <v>1</v>
      </c>
      <c r="U420" s="194">
        <v>30</v>
      </c>
      <c r="V420" s="194">
        <v>1</v>
      </c>
      <c r="W420" s="194">
        <v>4</v>
      </c>
      <c r="X420" s="195" t="s">
        <v>1693</v>
      </c>
      <c r="Y420" s="195" t="s">
        <v>247</v>
      </c>
      <c r="Z420" s="195" t="s">
        <v>1316</v>
      </c>
      <c r="AA420" s="195" t="s">
        <v>1317</v>
      </c>
      <c r="AC420" s="10"/>
      <c r="AD420" s="10"/>
      <c r="AG420" s="10"/>
      <c r="AH420" s="10"/>
      <c r="AI420" s="10"/>
      <c r="AJ420" s="10"/>
      <c r="AK420" s="10"/>
      <c r="AL420" s="10"/>
      <c r="AM420" s="10"/>
      <c r="AN420" s="10"/>
      <c r="AO420" s="10"/>
      <c r="AP420" s="10"/>
      <c r="AQ420" s="10"/>
      <c r="AR420" s="10"/>
      <c r="AS420" s="10"/>
      <c r="AT420" s="10"/>
      <c r="AU420" s="10"/>
      <c r="AV420" s="10"/>
      <c r="AW420" s="10"/>
      <c r="AX420" s="10"/>
      <c r="AY420" s="10"/>
      <c r="AZ420" s="10"/>
      <c r="BA420" s="10"/>
      <c r="BB420" s="10"/>
    </row>
    <row r="421" spans="1:54" x14ac:dyDescent="0.2">
      <c r="A421" s="194">
        <v>20483</v>
      </c>
      <c r="B421" s="195" t="s">
        <v>2202</v>
      </c>
      <c r="C421" s="195" t="s">
        <v>2203</v>
      </c>
      <c r="D421" s="195" t="s">
        <v>2197</v>
      </c>
      <c r="E421" s="195" t="s">
        <v>2198</v>
      </c>
      <c r="F421" s="195" t="s">
        <v>2199</v>
      </c>
      <c r="G421" s="195" t="s">
        <v>265</v>
      </c>
      <c r="H421" s="195" t="s">
        <v>117</v>
      </c>
      <c r="I421" s="195" t="s">
        <v>234</v>
      </c>
      <c r="J421" s="195" t="s">
        <v>319</v>
      </c>
      <c r="K421" s="195" t="s">
        <v>98</v>
      </c>
      <c r="L421" s="195" t="s">
        <v>118</v>
      </c>
      <c r="M421" s="195" t="s">
        <v>247</v>
      </c>
      <c r="N421" s="195" t="s">
        <v>247</v>
      </c>
      <c r="O421" s="195" t="s">
        <v>272</v>
      </c>
      <c r="P421" s="195" t="s">
        <v>111</v>
      </c>
      <c r="Q421" s="194">
        <v>3</v>
      </c>
      <c r="R421" s="194">
        <v>4</v>
      </c>
      <c r="S421" s="194">
        <v>90</v>
      </c>
      <c r="T421" s="194">
        <v>1</v>
      </c>
      <c r="U421" s="194">
        <v>30</v>
      </c>
      <c r="V421" s="194">
        <v>1</v>
      </c>
      <c r="W421" s="194">
        <v>4</v>
      </c>
      <c r="X421" s="195" t="s">
        <v>1693</v>
      </c>
      <c r="Y421" s="195" t="s">
        <v>247</v>
      </c>
      <c r="Z421" s="195" t="s">
        <v>1316</v>
      </c>
      <c r="AA421" s="195" t="s">
        <v>1317</v>
      </c>
      <c r="AC421" s="10"/>
      <c r="AD421" s="10"/>
      <c r="AG421" s="10"/>
      <c r="AH421" s="10"/>
      <c r="AI421" s="10"/>
      <c r="AJ421" s="10"/>
      <c r="AK421" s="10"/>
      <c r="AL421" s="10"/>
      <c r="AM421" s="10"/>
      <c r="AN421" s="10"/>
      <c r="AO421" s="10"/>
      <c r="AP421" s="10"/>
      <c r="AQ421" s="10"/>
      <c r="AR421" s="10"/>
      <c r="AS421" s="10"/>
      <c r="AT421" s="10"/>
      <c r="AU421" s="10"/>
      <c r="AV421" s="10"/>
      <c r="AW421" s="10"/>
      <c r="AX421" s="10"/>
      <c r="AY421" s="10"/>
      <c r="AZ421" s="10"/>
      <c r="BA421" s="10"/>
      <c r="BB421" s="10"/>
    </row>
    <row r="422" spans="1:54" x14ac:dyDescent="0.2">
      <c r="A422" s="194">
        <v>20484</v>
      </c>
      <c r="B422" s="195" t="s">
        <v>648</v>
      </c>
      <c r="C422" s="195" t="s">
        <v>648</v>
      </c>
      <c r="D422" s="195" t="s">
        <v>2204</v>
      </c>
      <c r="E422" s="195" t="s">
        <v>648</v>
      </c>
      <c r="F422" s="195" t="s">
        <v>648</v>
      </c>
      <c r="G422" s="195" t="s">
        <v>217</v>
      </c>
      <c r="H422" s="195" t="s">
        <v>514</v>
      </c>
      <c r="I422" s="195" t="s">
        <v>515</v>
      </c>
      <c r="J422" s="195" t="s">
        <v>516</v>
      </c>
      <c r="K422" s="195" t="s">
        <v>98</v>
      </c>
      <c r="L422" s="195" t="s">
        <v>99</v>
      </c>
      <c r="M422" s="195" t="s">
        <v>562</v>
      </c>
      <c r="N422" s="195" t="s">
        <v>248</v>
      </c>
      <c r="O422" s="195" t="s">
        <v>278</v>
      </c>
      <c r="P422" s="195" t="s">
        <v>1048</v>
      </c>
      <c r="Q422" s="194">
        <v>2</v>
      </c>
      <c r="R422" s="194">
        <v>6</v>
      </c>
      <c r="S422" s="194">
        <v>60</v>
      </c>
      <c r="T422" s="194">
        <v>2</v>
      </c>
      <c r="U422" s="194">
        <v>15</v>
      </c>
      <c r="V422" s="194">
        <v>1</v>
      </c>
      <c r="W422" s="194">
        <v>12</v>
      </c>
      <c r="X422" s="195" t="s">
        <v>410</v>
      </c>
      <c r="Y422" s="195" t="s">
        <v>411</v>
      </c>
      <c r="Z422" s="195" t="s">
        <v>1041</v>
      </c>
      <c r="AA422" s="195" t="s">
        <v>1042</v>
      </c>
      <c r="AC422" s="10"/>
      <c r="AD422" s="10"/>
      <c r="AG422" s="10"/>
      <c r="AH422" s="10"/>
      <c r="AI422" s="10"/>
      <c r="AJ422" s="10"/>
      <c r="AK422" s="10"/>
      <c r="AL422" s="10"/>
      <c r="AM422" s="10"/>
      <c r="AN422" s="10"/>
      <c r="AO422" s="10"/>
      <c r="AP422" s="10"/>
      <c r="AQ422" s="10"/>
      <c r="AR422" s="10"/>
      <c r="AS422" s="10"/>
      <c r="AT422" s="10"/>
      <c r="AU422" s="10"/>
      <c r="AV422" s="10"/>
      <c r="AW422" s="10"/>
      <c r="AX422" s="10"/>
      <c r="AY422" s="10"/>
      <c r="AZ422" s="10"/>
      <c r="BA422" s="10"/>
      <c r="BB422" s="10"/>
    </row>
    <row r="423" spans="1:54" x14ac:dyDescent="0.2">
      <c r="A423" s="194">
        <v>20485</v>
      </c>
      <c r="B423" s="195" t="s">
        <v>648</v>
      </c>
      <c r="C423" s="195" t="s">
        <v>648</v>
      </c>
      <c r="D423" s="195" t="s">
        <v>2204</v>
      </c>
      <c r="E423" s="195" t="s">
        <v>648</v>
      </c>
      <c r="F423" s="195" t="s">
        <v>648</v>
      </c>
      <c r="G423" s="195" t="s">
        <v>217</v>
      </c>
      <c r="H423" s="195" t="s">
        <v>514</v>
      </c>
      <c r="I423" s="195" t="s">
        <v>515</v>
      </c>
      <c r="J423" s="195" t="s">
        <v>516</v>
      </c>
      <c r="K423" s="195" t="s">
        <v>98</v>
      </c>
      <c r="L423" s="195" t="s">
        <v>99</v>
      </c>
      <c r="M423" s="195" t="s">
        <v>347</v>
      </c>
      <c r="N423" s="195" t="s">
        <v>248</v>
      </c>
      <c r="O423" s="195" t="s">
        <v>278</v>
      </c>
      <c r="P423" s="195" t="s">
        <v>1526</v>
      </c>
      <c r="Q423" s="194">
        <v>2</v>
      </c>
      <c r="R423" s="194">
        <v>6</v>
      </c>
      <c r="S423" s="194">
        <v>60</v>
      </c>
      <c r="T423" s="194">
        <v>2</v>
      </c>
      <c r="U423" s="194">
        <v>15</v>
      </c>
      <c r="V423" s="194">
        <v>1</v>
      </c>
      <c r="W423" s="194">
        <v>12</v>
      </c>
      <c r="X423" s="195" t="s">
        <v>361</v>
      </c>
      <c r="Y423" s="195" t="s">
        <v>362</v>
      </c>
      <c r="Z423" s="195" t="s">
        <v>1041</v>
      </c>
      <c r="AA423" s="195" t="s">
        <v>1042</v>
      </c>
    </row>
    <row r="424" spans="1:54" x14ac:dyDescent="0.2">
      <c r="A424" s="194">
        <v>20486</v>
      </c>
      <c r="B424" s="195" t="s">
        <v>649</v>
      </c>
      <c r="C424" s="195" t="s">
        <v>649</v>
      </c>
      <c r="D424" s="195" t="s">
        <v>2205</v>
      </c>
      <c r="E424" s="195" t="s">
        <v>649</v>
      </c>
      <c r="F424" s="195" t="s">
        <v>649</v>
      </c>
      <c r="G424" s="195" t="s">
        <v>217</v>
      </c>
      <c r="H424" s="195" t="s">
        <v>514</v>
      </c>
      <c r="I424" s="195" t="s">
        <v>515</v>
      </c>
      <c r="J424" s="195" t="s">
        <v>516</v>
      </c>
      <c r="K424" s="195" t="s">
        <v>98</v>
      </c>
      <c r="L424" s="195" t="s">
        <v>166</v>
      </c>
      <c r="M424" s="195" t="s">
        <v>562</v>
      </c>
      <c r="N424" s="195" t="s">
        <v>248</v>
      </c>
      <c r="O424" s="195" t="s">
        <v>272</v>
      </c>
      <c r="P424" s="195" t="s">
        <v>1048</v>
      </c>
      <c r="Q424" s="194">
        <v>1</v>
      </c>
      <c r="R424" s="194">
        <v>24</v>
      </c>
      <c r="S424" s="194">
        <v>8</v>
      </c>
      <c r="T424" s="194">
        <v>1</v>
      </c>
      <c r="U424" s="194">
        <v>8</v>
      </c>
      <c r="V424" s="194">
        <v>1</v>
      </c>
      <c r="W424" s="194">
        <v>24</v>
      </c>
      <c r="X424" s="195" t="s">
        <v>558</v>
      </c>
      <c r="Y424" s="195" t="s">
        <v>559</v>
      </c>
      <c r="Z424" s="195" t="s">
        <v>1098</v>
      </c>
      <c r="AA424" s="195" t="s">
        <v>1099</v>
      </c>
    </row>
    <row r="425" spans="1:54" x14ac:dyDescent="0.2">
      <c r="A425" s="194">
        <v>20487</v>
      </c>
      <c r="B425" s="195" t="s">
        <v>652</v>
      </c>
      <c r="C425" s="195" t="s">
        <v>652</v>
      </c>
      <c r="D425" s="195" t="s">
        <v>2206</v>
      </c>
      <c r="E425" s="195" t="s">
        <v>652</v>
      </c>
      <c r="F425" s="195" t="s">
        <v>652</v>
      </c>
      <c r="G425" s="195" t="s">
        <v>217</v>
      </c>
      <c r="H425" s="195" t="s">
        <v>654</v>
      </c>
      <c r="I425" s="195" t="s">
        <v>655</v>
      </c>
      <c r="J425" s="195" t="s">
        <v>656</v>
      </c>
      <c r="K425" s="195" t="s">
        <v>98</v>
      </c>
      <c r="L425" s="195" t="s">
        <v>99</v>
      </c>
      <c r="M425" s="195" t="s">
        <v>562</v>
      </c>
      <c r="N425" s="195" t="s">
        <v>248</v>
      </c>
      <c r="O425" s="195" t="s">
        <v>272</v>
      </c>
      <c r="P425" s="195" t="s">
        <v>1048</v>
      </c>
      <c r="Q425" s="194">
        <v>1</v>
      </c>
      <c r="R425" s="194">
        <v>12</v>
      </c>
      <c r="S425" s="194">
        <v>15</v>
      </c>
      <c r="T425" s="194">
        <v>1</v>
      </c>
      <c r="U425" s="194">
        <v>15</v>
      </c>
      <c r="V425" s="194">
        <v>1</v>
      </c>
      <c r="W425" s="194">
        <v>12</v>
      </c>
      <c r="X425" s="195" t="s">
        <v>1530</v>
      </c>
      <c r="Y425" s="195" t="s">
        <v>1531</v>
      </c>
      <c r="Z425" s="195" t="s">
        <v>1098</v>
      </c>
      <c r="AA425" s="195" t="s">
        <v>1099</v>
      </c>
    </row>
    <row r="426" spans="1:54" x14ac:dyDescent="0.2">
      <c r="A426" s="194">
        <v>20488</v>
      </c>
      <c r="B426" s="195" t="s">
        <v>653</v>
      </c>
      <c r="C426" s="195" t="s">
        <v>653</v>
      </c>
      <c r="D426" s="195" t="s">
        <v>2207</v>
      </c>
      <c r="E426" s="195" t="s">
        <v>2208</v>
      </c>
      <c r="F426" s="195" t="s">
        <v>2209</v>
      </c>
      <c r="G426" s="195" t="s">
        <v>217</v>
      </c>
      <c r="H426" s="195" t="s">
        <v>514</v>
      </c>
      <c r="I426" s="195" t="s">
        <v>515</v>
      </c>
      <c r="J426" s="195" t="s">
        <v>516</v>
      </c>
      <c r="K426" s="195" t="s">
        <v>98</v>
      </c>
      <c r="L426" s="195" t="s">
        <v>99</v>
      </c>
      <c r="M426" s="195" t="s">
        <v>562</v>
      </c>
      <c r="N426" s="195" t="s">
        <v>248</v>
      </c>
      <c r="O426" s="195" t="s">
        <v>272</v>
      </c>
      <c r="P426" s="195" t="s">
        <v>1048</v>
      </c>
      <c r="Q426" s="194">
        <v>1</v>
      </c>
      <c r="R426" s="194">
        <v>6</v>
      </c>
      <c r="S426" s="194">
        <v>30</v>
      </c>
      <c r="T426" s="194">
        <v>2</v>
      </c>
      <c r="U426" s="194">
        <v>15</v>
      </c>
      <c r="V426" s="194">
        <v>1</v>
      </c>
      <c r="W426" s="194">
        <v>12</v>
      </c>
      <c r="X426" s="195" t="s">
        <v>361</v>
      </c>
      <c r="Y426" s="195" t="s">
        <v>362</v>
      </c>
      <c r="Z426" s="195" t="s">
        <v>1316</v>
      </c>
      <c r="AA426" s="195" t="s">
        <v>1317</v>
      </c>
    </row>
    <row r="427" spans="1:54" x14ac:dyDescent="0.2">
      <c r="A427" s="194">
        <v>20489</v>
      </c>
      <c r="B427" s="195" t="s">
        <v>2210</v>
      </c>
      <c r="C427" s="195" t="s">
        <v>2211</v>
      </c>
      <c r="D427" s="195" t="s">
        <v>2212</v>
      </c>
      <c r="E427" s="195" t="s">
        <v>2213</v>
      </c>
      <c r="F427" s="195" t="s">
        <v>2214</v>
      </c>
      <c r="G427" s="195" t="s">
        <v>217</v>
      </c>
      <c r="H427" s="195" t="s">
        <v>654</v>
      </c>
      <c r="I427" s="195" t="s">
        <v>655</v>
      </c>
      <c r="J427" s="195" t="s">
        <v>656</v>
      </c>
      <c r="K427" s="195" t="s">
        <v>98</v>
      </c>
      <c r="L427" s="195" t="s">
        <v>170</v>
      </c>
      <c r="M427" s="195" t="s">
        <v>249</v>
      </c>
      <c r="N427" s="195" t="s">
        <v>249</v>
      </c>
      <c r="O427" s="195" t="s">
        <v>272</v>
      </c>
      <c r="P427" s="195" t="s">
        <v>1048</v>
      </c>
      <c r="Q427" s="194">
        <v>1</v>
      </c>
      <c r="R427" s="194">
        <v>3</v>
      </c>
      <c r="S427" s="194">
        <v>20</v>
      </c>
      <c r="T427" s="194">
        <v>1</v>
      </c>
      <c r="U427" s="194">
        <v>20</v>
      </c>
      <c r="V427" s="194">
        <v>1</v>
      </c>
      <c r="W427" s="194">
        <v>3</v>
      </c>
      <c r="X427" s="195" t="s">
        <v>296</v>
      </c>
      <c r="Y427" s="195" t="s">
        <v>161</v>
      </c>
      <c r="Z427" s="195" t="s">
        <v>1098</v>
      </c>
      <c r="AA427" s="195" t="s">
        <v>1099</v>
      </c>
    </row>
    <row r="428" spans="1:54" x14ac:dyDescent="0.2">
      <c r="A428" s="194">
        <v>20490</v>
      </c>
      <c r="B428" s="195" t="s">
        <v>2215</v>
      </c>
      <c r="C428" s="195" t="s">
        <v>2216</v>
      </c>
      <c r="D428" s="195" t="s">
        <v>2217</v>
      </c>
      <c r="E428" s="195" t="s">
        <v>2218</v>
      </c>
      <c r="F428" s="195" t="s">
        <v>2219</v>
      </c>
      <c r="G428" s="195" t="s">
        <v>217</v>
      </c>
      <c r="H428" s="195" t="s">
        <v>654</v>
      </c>
      <c r="I428" s="195" t="s">
        <v>655</v>
      </c>
      <c r="J428" s="195" t="s">
        <v>656</v>
      </c>
      <c r="K428" s="195" t="s">
        <v>98</v>
      </c>
      <c r="L428" s="195" t="s">
        <v>99</v>
      </c>
      <c r="M428" s="195" t="s">
        <v>249</v>
      </c>
      <c r="N428" s="195" t="s">
        <v>249</v>
      </c>
      <c r="O428" s="195" t="s">
        <v>272</v>
      </c>
      <c r="P428" s="195" t="s">
        <v>1048</v>
      </c>
      <c r="Q428" s="194">
        <v>3</v>
      </c>
      <c r="R428" s="194">
        <v>3</v>
      </c>
      <c r="S428" s="194">
        <v>23</v>
      </c>
      <c r="T428" s="194">
        <v>1</v>
      </c>
      <c r="U428" s="194">
        <v>10</v>
      </c>
      <c r="V428" s="194">
        <v>1</v>
      </c>
      <c r="W428" s="194">
        <v>3</v>
      </c>
      <c r="X428" s="195" t="s">
        <v>323</v>
      </c>
      <c r="Y428" s="195" t="s">
        <v>324</v>
      </c>
      <c r="Z428" s="195" t="s">
        <v>1098</v>
      </c>
      <c r="AA428" s="195" t="s">
        <v>1099</v>
      </c>
    </row>
    <row r="429" spans="1:54" x14ac:dyDescent="0.2">
      <c r="A429" s="194">
        <v>20491</v>
      </c>
      <c r="B429" s="195" t="s">
        <v>2220</v>
      </c>
      <c r="C429" s="195" t="s">
        <v>2221</v>
      </c>
      <c r="D429" s="195" t="s">
        <v>2217</v>
      </c>
      <c r="E429" s="195" t="s">
        <v>2218</v>
      </c>
      <c r="F429" s="195" t="s">
        <v>2219</v>
      </c>
      <c r="G429" s="195" t="s">
        <v>217</v>
      </c>
      <c r="H429" s="195" t="s">
        <v>654</v>
      </c>
      <c r="I429" s="195" t="s">
        <v>655</v>
      </c>
      <c r="J429" s="195" t="s">
        <v>656</v>
      </c>
      <c r="K429" s="195" t="s">
        <v>98</v>
      </c>
      <c r="L429" s="195" t="s">
        <v>110</v>
      </c>
      <c r="M429" s="195" t="s">
        <v>249</v>
      </c>
      <c r="N429" s="195" t="s">
        <v>249</v>
      </c>
      <c r="O429" s="195" t="s">
        <v>272</v>
      </c>
      <c r="P429" s="195" t="s">
        <v>1048</v>
      </c>
      <c r="Q429" s="194">
        <v>3</v>
      </c>
      <c r="R429" s="194">
        <v>18</v>
      </c>
      <c r="S429" s="194">
        <v>23</v>
      </c>
      <c r="T429" s="194">
        <v>1</v>
      </c>
      <c r="U429" s="194">
        <v>6</v>
      </c>
      <c r="V429" s="194">
        <v>1</v>
      </c>
      <c r="W429" s="194">
        <v>18</v>
      </c>
      <c r="X429" s="195" t="s">
        <v>558</v>
      </c>
      <c r="Y429" s="195" t="s">
        <v>559</v>
      </c>
      <c r="Z429" s="195" t="s">
        <v>1098</v>
      </c>
      <c r="AA429" s="195" t="s">
        <v>1099</v>
      </c>
    </row>
    <row r="430" spans="1:54" x14ac:dyDescent="0.2">
      <c r="A430" s="194">
        <v>20492</v>
      </c>
      <c r="B430" s="195" t="s">
        <v>2222</v>
      </c>
      <c r="C430" s="195" t="s">
        <v>2223</v>
      </c>
      <c r="D430" s="195" t="s">
        <v>2217</v>
      </c>
      <c r="E430" s="195" t="s">
        <v>2218</v>
      </c>
      <c r="F430" s="195" t="s">
        <v>2219</v>
      </c>
      <c r="G430" s="195" t="s">
        <v>217</v>
      </c>
      <c r="H430" s="195" t="s">
        <v>654</v>
      </c>
      <c r="I430" s="195" t="s">
        <v>655</v>
      </c>
      <c r="J430" s="195" t="s">
        <v>656</v>
      </c>
      <c r="K430" s="195" t="s">
        <v>98</v>
      </c>
      <c r="L430" s="195" t="s">
        <v>170</v>
      </c>
      <c r="M430" s="195" t="s">
        <v>249</v>
      </c>
      <c r="N430" s="195" t="s">
        <v>249</v>
      </c>
      <c r="O430" s="195" t="s">
        <v>272</v>
      </c>
      <c r="P430" s="195" t="s">
        <v>1048</v>
      </c>
      <c r="Q430" s="194">
        <v>3</v>
      </c>
      <c r="R430" s="194">
        <v>18</v>
      </c>
      <c r="S430" s="194">
        <v>23</v>
      </c>
      <c r="T430" s="194">
        <v>1</v>
      </c>
      <c r="U430" s="194">
        <v>7</v>
      </c>
      <c r="V430" s="194">
        <v>1</v>
      </c>
      <c r="W430" s="194">
        <v>18</v>
      </c>
      <c r="X430" s="195" t="s">
        <v>558</v>
      </c>
      <c r="Y430" s="195" t="s">
        <v>559</v>
      </c>
      <c r="Z430" s="195" t="s">
        <v>1098</v>
      </c>
      <c r="AA430" s="195" t="s">
        <v>1099</v>
      </c>
    </row>
    <row r="431" spans="1:54" x14ac:dyDescent="0.2">
      <c r="A431" s="194">
        <v>20493</v>
      </c>
      <c r="B431" s="195" t="s">
        <v>2224</v>
      </c>
      <c r="C431" s="195" t="s">
        <v>2225</v>
      </c>
      <c r="D431" s="195" t="s">
        <v>2226</v>
      </c>
      <c r="E431" s="195" t="s">
        <v>2227</v>
      </c>
      <c r="F431" s="195" t="s">
        <v>2228</v>
      </c>
      <c r="G431" s="195" t="s">
        <v>217</v>
      </c>
      <c r="H431" s="195" t="s">
        <v>654</v>
      </c>
      <c r="I431" s="195" t="s">
        <v>655</v>
      </c>
      <c r="J431" s="195" t="s">
        <v>656</v>
      </c>
      <c r="K431" s="195" t="s">
        <v>98</v>
      </c>
      <c r="L431" s="195" t="s">
        <v>99</v>
      </c>
      <c r="M431" s="195" t="s">
        <v>262</v>
      </c>
      <c r="N431" s="195" t="s">
        <v>249</v>
      </c>
      <c r="O431" s="195" t="s">
        <v>272</v>
      </c>
      <c r="P431" s="195" t="s">
        <v>1048</v>
      </c>
      <c r="Q431" s="194">
        <v>3</v>
      </c>
      <c r="R431" s="194">
        <v>3</v>
      </c>
      <c r="S431" s="194">
        <v>51</v>
      </c>
      <c r="T431" s="194">
        <v>1</v>
      </c>
      <c r="U431" s="194">
        <v>16</v>
      </c>
      <c r="V431" s="194">
        <v>1</v>
      </c>
      <c r="W431" s="194">
        <v>3</v>
      </c>
      <c r="X431" s="195" t="s">
        <v>465</v>
      </c>
      <c r="Y431" s="195" t="s">
        <v>466</v>
      </c>
      <c r="Z431" s="195" t="s">
        <v>1041</v>
      </c>
      <c r="AA431" s="195" t="s">
        <v>1042</v>
      </c>
    </row>
    <row r="432" spans="1:54" x14ac:dyDescent="0.2">
      <c r="A432" s="194">
        <v>20494</v>
      </c>
      <c r="B432" s="195" t="s">
        <v>2229</v>
      </c>
      <c r="C432" s="195" t="s">
        <v>2230</v>
      </c>
      <c r="D432" s="195" t="s">
        <v>2226</v>
      </c>
      <c r="E432" s="195" t="s">
        <v>2227</v>
      </c>
      <c r="F432" s="195" t="s">
        <v>2228</v>
      </c>
      <c r="G432" s="195" t="s">
        <v>217</v>
      </c>
      <c r="H432" s="195" t="s">
        <v>654</v>
      </c>
      <c r="I432" s="195" t="s">
        <v>655</v>
      </c>
      <c r="J432" s="195" t="s">
        <v>656</v>
      </c>
      <c r="K432" s="195" t="s">
        <v>98</v>
      </c>
      <c r="L432" s="195" t="s">
        <v>170</v>
      </c>
      <c r="M432" s="195" t="s">
        <v>249</v>
      </c>
      <c r="N432" s="195" t="s">
        <v>249</v>
      </c>
      <c r="O432" s="195" t="s">
        <v>272</v>
      </c>
      <c r="P432" s="195" t="s">
        <v>1048</v>
      </c>
      <c r="Q432" s="194">
        <v>3</v>
      </c>
      <c r="R432" s="194">
        <v>3</v>
      </c>
      <c r="S432" s="194">
        <v>51</v>
      </c>
      <c r="T432" s="194">
        <v>1</v>
      </c>
      <c r="U432" s="194">
        <v>15</v>
      </c>
      <c r="V432" s="194">
        <v>1</v>
      </c>
      <c r="W432" s="194">
        <v>3</v>
      </c>
      <c r="X432" s="195" t="s">
        <v>369</v>
      </c>
      <c r="Y432" s="195" t="s">
        <v>340</v>
      </c>
      <c r="Z432" s="195" t="s">
        <v>1098</v>
      </c>
      <c r="AA432" s="195" t="s">
        <v>1099</v>
      </c>
    </row>
    <row r="433" spans="1:27" x14ac:dyDescent="0.2">
      <c r="A433" s="194">
        <v>20495</v>
      </c>
      <c r="B433" s="195" t="s">
        <v>2231</v>
      </c>
      <c r="C433" s="195" t="s">
        <v>2232</v>
      </c>
      <c r="D433" s="195" t="s">
        <v>2226</v>
      </c>
      <c r="E433" s="195" t="s">
        <v>2227</v>
      </c>
      <c r="F433" s="195" t="s">
        <v>2228</v>
      </c>
      <c r="G433" s="195" t="s">
        <v>217</v>
      </c>
      <c r="H433" s="195" t="s">
        <v>654</v>
      </c>
      <c r="I433" s="195" t="s">
        <v>655</v>
      </c>
      <c r="J433" s="195" t="s">
        <v>656</v>
      </c>
      <c r="K433" s="195" t="s">
        <v>98</v>
      </c>
      <c r="L433" s="195" t="s">
        <v>110</v>
      </c>
      <c r="M433" s="195" t="s">
        <v>249</v>
      </c>
      <c r="N433" s="195" t="s">
        <v>249</v>
      </c>
      <c r="O433" s="195" t="s">
        <v>272</v>
      </c>
      <c r="P433" s="195" t="s">
        <v>1048</v>
      </c>
      <c r="Q433" s="194">
        <v>3</v>
      </c>
      <c r="R433" s="194">
        <v>4</v>
      </c>
      <c r="S433" s="194">
        <v>51</v>
      </c>
      <c r="T433" s="194">
        <v>1</v>
      </c>
      <c r="U433" s="194">
        <v>20</v>
      </c>
      <c r="V433" s="194">
        <v>1</v>
      </c>
      <c r="W433" s="194">
        <v>4</v>
      </c>
      <c r="X433" s="195" t="s">
        <v>369</v>
      </c>
      <c r="Y433" s="195" t="s">
        <v>340</v>
      </c>
      <c r="Z433" s="195" t="s">
        <v>1098</v>
      </c>
      <c r="AA433" s="195" t="s">
        <v>1099</v>
      </c>
    </row>
    <row r="434" spans="1:27" x14ac:dyDescent="0.2">
      <c r="A434" s="194">
        <v>20496</v>
      </c>
      <c r="B434" s="195" t="s">
        <v>2233</v>
      </c>
      <c r="C434" s="195" t="s">
        <v>2234</v>
      </c>
      <c r="D434" s="195" t="s">
        <v>2235</v>
      </c>
      <c r="E434" s="195" t="s">
        <v>2236</v>
      </c>
      <c r="F434" s="195" t="s">
        <v>2237</v>
      </c>
      <c r="G434" s="195" t="s">
        <v>217</v>
      </c>
      <c r="H434" s="195" t="s">
        <v>654</v>
      </c>
      <c r="I434" s="195" t="s">
        <v>655</v>
      </c>
      <c r="J434" s="195" t="s">
        <v>656</v>
      </c>
      <c r="K434" s="195" t="s">
        <v>98</v>
      </c>
      <c r="L434" s="195" t="s">
        <v>99</v>
      </c>
      <c r="M434" s="195" t="s">
        <v>187</v>
      </c>
      <c r="N434" s="195" t="s">
        <v>249</v>
      </c>
      <c r="O434" s="195" t="s">
        <v>272</v>
      </c>
      <c r="P434" s="195" t="s">
        <v>1048</v>
      </c>
      <c r="Q434" s="194">
        <v>6</v>
      </c>
      <c r="R434" s="194">
        <v>3</v>
      </c>
      <c r="S434" s="194">
        <v>111</v>
      </c>
      <c r="T434" s="194">
        <v>1</v>
      </c>
      <c r="U434" s="194">
        <v>16</v>
      </c>
      <c r="V434" s="194">
        <v>1</v>
      </c>
      <c r="W434" s="194">
        <v>3</v>
      </c>
      <c r="X434" s="195" t="s">
        <v>341</v>
      </c>
      <c r="Y434" s="195" t="s">
        <v>342</v>
      </c>
      <c r="Z434" s="195" t="s">
        <v>1098</v>
      </c>
      <c r="AA434" s="195" t="s">
        <v>1099</v>
      </c>
    </row>
    <row r="435" spans="1:27" x14ac:dyDescent="0.2">
      <c r="A435" s="194">
        <v>20497</v>
      </c>
      <c r="B435" s="195" t="s">
        <v>2238</v>
      </c>
      <c r="C435" s="195" t="s">
        <v>2238</v>
      </c>
      <c r="D435" s="195" t="s">
        <v>2235</v>
      </c>
      <c r="E435" s="195" t="s">
        <v>2236</v>
      </c>
      <c r="F435" s="195" t="s">
        <v>2237</v>
      </c>
      <c r="G435" s="195" t="s">
        <v>217</v>
      </c>
      <c r="H435" s="195" t="s">
        <v>654</v>
      </c>
      <c r="I435" s="195" t="s">
        <v>655</v>
      </c>
      <c r="J435" s="195" t="s">
        <v>656</v>
      </c>
      <c r="K435" s="195" t="s">
        <v>98</v>
      </c>
      <c r="L435" s="195" t="s">
        <v>170</v>
      </c>
      <c r="M435" s="195" t="s">
        <v>249</v>
      </c>
      <c r="N435" s="195" t="s">
        <v>249</v>
      </c>
      <c r="O435" s="195" t="s">
        <v>272</v>
      </c>
      <c r="P435" s="195" t="s">
        <v>1048</v>
      </c>
      <c r="Q435" s="194">
        <v>6</v>
      </c>
      <c r="R435" s="194">
        <v>3</v>
      </c>
      <c r="S435" s="194">
        <v>111</v>
      </c>
      <c r="T435" s="194">
        <v>1</v>
      </c>
      <c r="U435" s="194">
        <v>15</v>
      </c>
      <c r="V435" s="194">
        <v>1</v>
      </c>
      <c r="W435" s="194">
        <v>3</v>
      </c>
      <c r="X435" s="195" t="s">
        <v>341</v>
      </c>
      <c r="Y435" s="195" t="s">
        <v>342</v>
      </c>
      <c r="Z435" s="195" t="s">
        <v>1098</v>
      </c>
      <c r="AA435" s="195" t="s">
        <v>1099</v>
      </c>
    </row>
    <row r="436" spans="1:27" x14ac:dyDescent="0.2">
      <c r="A436" s="194">
        <v>20498</v>
      </c>
      <c r="B436" s="195" t="s">
        <v>2239</v>
      </c>
      <c r="C436" s="195" t="s">
        <v>2239</v>
      </c>
      <c r="D436" s="195" t="s">
        <v>2235</v>
      </c>
      <c r="E436" s="195" t="s">
        <v>2236</v>
      </c>
      <c r="F436" s="195" t="s">
        <v>2237</v>
      </c>
      <c r="G436" s="195" t="s">
        <v>217</v>
      </c>
      <c r="H436" s="195" t="s">
        <v>654</v>
      </c>
      <c r="I436" s="195" t="s">
        <v>655</v>
      </c>
      <c r="J436" s="195" t="s">
        <v>656</v>
      </c>
      <c r="K436" s="195" t="s">
        <v>98</v>
      </c>
      <c r="L436" s="195" t="s">
        <v>110</v>
      </c>
      <c r="M436" s="195" t="s">
        <v>249</v>
      </c>
      <c r="N436" s="195" t="s">
        <v>249</v>
      </c>
      <c r="O436" s="195" t="s">
        <v>272</v>
      </c>
      <c r="P436" s="195" t="s">
        <v>1048</v>
      </c>
      <c r="Q436" s="194">
        <v>6</v>
      </c>
      <c r="R436" s="194">
        <v>8</v>
      </c>
      <c r="S436" s="194">
        <v>111</v>
      </c>
      <c r="T436" s="194">
        <v>1</v>
      </c>
      <c r="U436" s="194">
        <v>20</v>
      </c>
      <c r="V436" s="194">
        <v>1</v>
      </c>
      <c r="W436" s="194">
        <v>8</v>
      </c>
      <c r="X436" s="195" t="s">
        <v>341</v>
      </c>
      <c r="Y436" s="195" t="s">
        <v>342</v>
      </c>
      <c r="Z436" s="195" t="s">
        <v>1098</v>
      </c>
      <c r="AA436" s="195" t="s">
        <v>1099</v>
      </c>
    </row>
    <row r="437" spans="1:27" x14ac:dyDescent="0.2">
      <c r="A437" s="194">
        <v>20499</v>
      </c>
      <c r="B437" s="195" t="s">
        <v>2240</v>
      </c>
      <c r="C437" s="195" t="s">
        <v>2240</v>
      </c>
      <c r="D437" s="195" t="s">
        <v>2235</v>
      </c>
      <c r="E437" s="195" t="s">
        <v>2236</v>
      </c>
      <c r="F437" s="195" t="s">
        <v>2237</v>
      </c>
      <c r="G437" s="195" t="s">
        <v>217</v>
      </c>
      <c r="H437" s="195" t="s">
        <v>654</v>
      </c>
      <c r="I437" s="195" t="s">
        <v>655</v>
      </c>
      <c r="J437" s="195" t="s">
        <v>656</v>
      </c>
      <c r="K437" s="195" t="s">
        <v>98</v>
      </c>
      <c r="L437" s="195" t="s">
        <v>110</v>
      </c>
      <c r="M437" s="195" t="s">
        <v>249</v>
      </c>
      <c r="N437" s="195" t="s">
        <v>249</v>
      </c>
      <c r="O437" s="195" t="s">
        <v>272</v>
      </c>
      <c r="P437" s="195" t="s">
        <v>1048</v>
      </c>
      <c r="Q437" s="194">
        <v>6</v>
      </c>
      <c r="R437" s="194">
        <v>8</v>
      </c>
      <c r="S437" s="194">
        <v>111</v>
      </c>
      <c r="T437" s="194">
        <v>1</v>
      </c>
      <c r="U437" s="194">
        <v>20</v>
      </c>
      <c r="V437" s="194">
        <v>1</v>
      </c>
      <c r="W437" s="194">
        <v>8</v>
      </c>
      <c r="X437" s="195" t="s">
        <v>369</v>
      </c>
      <c r="Y437" s="195" t="s">
        <v>340</v>
      </c>
      <c r="Z437" s="195" t="s">
        <v>1098</v>
      </c>
      <c r="AA437" s="195" t="s">
        <v>1099</v>
      </c>
    </row>
    <row r="438" spans="1:27" x14ac:dyDescent="0.2">
      <c r="A438" s="194">
        <v>20500</v>
      </c>
      <c r="B438" s="195" t="s">
        <v>2241</v>
      </c>
      <c r="C438" s="195" t="s">
        <v>2242</v>
      </c>
      <c r="D438" s="195" t="s">
        <v>2235</v>
      </c>
      <c r="E438" s="195" t="s">
        <v>2236</v>
      </c>
      <c r="F438" s="195" t="s">
        <v>2237</v>
      </c>
      <c r="G438" s="195" t="s">
        <v>217</v>
      </c>
      <c r="H438" s="195" t="s">
        <v>654</v>
      </c>
      <c r="I438" s="195" t="s">
        <v>655</v>
      </c>
      <c r="J438" s="195" t="s">
        <v>656</v>
      </c>
      <c r="K438" s="195" t="s">
        <v>98</v>
      </c>
      <c r="L438" s="195" t="s">
        <v>170</v>
      </c>
      <c r="M438" s="195" t="s">
        <v>249</v>
      </c>
      <c r="N438" s="195" t="s">
        <v>249</v>
      </c>
      <c r="O438" s="195" t="s">
        <v>272</v>
      </c>
      <c r="P438" s="195" t="s">
        <v>1048</v>
      </c>
      <c r="Q438" s="194">
        <v>6</v>
      </c>
      <c r="R438" s="194">
        <v>3</v>
      </c>
      <c r="S438" s="194">
        <v>111</v>
      </c>
      <c r="T438" s="194">
        <v>1</v>
      </c>
      <c r="U438" s="194">
        <v>20</v>
      </c>
      <c r="V438" s="194">
        <v>1</v>
      </c>
      <c r="W438" s="194">
        <v>3</v>
      </c>
      <c r="X438" s="195" t="s">
        <v>323</v>
      </c>
      <c r="Y438" s="195" t="s">
        <v>324</v>
      </c>
      <c r="Z438" s="195" t="s">
        <v>1098</v>
      </c>
      <c r="AA438" s="195" t="s">
        <v>1099</v>
      </c>
    </row>
    <row r="439" spans="1:27" x14ac:dyDescent="0.2">
      <c r="A439" s="194">
        <v>20501</v>
      </c>
      <c r="B439" s="195" t="s">
        <v>2243</v>
      </c>
      <c r="C439" s="195" t="s">
        <v>2244</v>
      </c>
      <c r="D439" s="195" t="s">
        <v>2235</v>
      </c>
      <c r="E439" s="195" t="s">
        <v>2236</v>
      </c>
      <c r="F439" s="195" t="s">
        <v>2237</v>
      </c>
      <c r="G439" s="195" t="s">
        <v>217</v>
      </c>
      <c r="H439" s="195" t="s">
        <v>654</v>
      </c>
      <c r="I439" s="195" t="s">
        <v>655</v>
      </c>
      <c r="J439" s="195" t="s">
        <v>656</v>
      </c>
      <c r="K439" s="195" t="s">
        <v>98</v>
      </c>
      <c r="L439" s="195" t="s">
        <v>110</v>
      </c>
      <c r="M439" s="195" t="s">
        <v>249</v>
      </c>
      <c r="N439" s="195" t="s">
        <v>249</v>
      </c>
      <c r="O439" s="195" t="s">
        <v>272</v>
      </c>
      <c r="P439" s="195" t="s">
        <v>1048</v>
      </c>
      <c r="Q439" s="194">
        <v>6</v>
      </c>
      <c r="R439" s="194">
        <v>4</v>
      </c>
      <c r="S439" s="194">
        <v>111</v>
      </c>
      <c r="T439" s="194">
        <v>1</v>
      </c>
      <c r="U439" s="194">
        <v>20</v>
      </c>
      <c r="V439" s="194">
        <v>1</v>
      </c>
      <c r="W439" s="194">
        <v>4</v>
      </c>
      <c r="X439" s="195" t="s">
        <v>341</v>
      </c>
      <c r="Y439" s="195" t="s">
        <v>342</v>
      </c>
      <c r="Z439" s="195" t="s">
        <v>1098</v>
      </c>
      <c r="AA439" s="195" t="s">
        <v>1099</v>
      </c>
    </row>
    <row r="440" spans="1:27" x14ac:dyDescent="0.2">
      <c r="A440" s="194">
        <v>20502</v>
      </c>
      <c r="B440" s="195" t="s">
        <v>2245</v>
      </c>
      <c r="C440" s="195" t="s">
        <v>2246</v>
      </c>
      <c r="D440" s="195" t="s">
        <v>2247</v>
      </c>
      <c r="E440" s="195" t="s">
        <v>658</v>
      </c>
      <c r="F440" s="195" t="s">
        <v>2248</v>
      </c>
      <c r="G440" s="195" t="s">
        <v>217</v>
      </c>
      <c r="H440" s="195" t="s">
        <v>654</v>
      </c>
      <c r="I440" s="195" t="s">
        <v>655</v>
      </c>
      <c r="J440" s="195" t="s">
        <v>656</v>
      </c>
      <c r="K440" s="195" t="s">
        <v>98</v>
      </c>
      <c r="L440" s="195" t="s">
        <v>170</v>
      </c>
      <c r="M440" s="195" t="s">
        <v>249</v>
      </c>
      <c r="N440" s="195" t="s">
        <v>249</v>
      </c>
      <c r="O440" s="195" t="s">
        <v>1075</v>
      </c>
      <c r="P440" s="195" t="s">
        <v>1048</v>
      </c>
      <c r="Q440" s="194">
        <v>2</v>
      </c>
      <c r="R440" s="194">
        <v>3</v>
      </c>
      <c r="S440" s="194">
        <v>30</v>
      </c>
      <c r="T440" s="194">
        <v>1</v>
      </c>
      <c r="U440" s="194">
        <v>15</v>
      </c>
      <c r="V440" s="194">
        <v>1</v>
      </c>
      <c r="W440" s="194">
        <v>3</v>
      </c>
      <c r="X440" s="195" t="s">
        <v>558</v>
      </c>
      <c r="Y440" s="195" t="s">
        <v>559</v>
      </c>
      <c r="Z440" s="195" t="s">
        <v>1098</v>
      </c>
      <c r="AA440" s="195" t="s">
        <v>1099</v>
      </c>
    </row>
    <row r="441" spans="1:27" x14ac:dyDescent="0.2">
      <c r="A441" s="194">
        <v>20503</v>
      </c>
      <c r="B441" s="195" t="s">
        <v>2249</v>
      </c>
      <c r="C441" s="195" t="s">
        <v>2249</v>
      </c>
      <c r="D441" s="195" t="s">
        <v>2247</v>
      </c>
      <c r="E441" s="195" t="s">
        <v>658</v>
      </c>
      <c r="F441" s="195" t="s">
        <v>2248</v>
      </c>
      <c r="G441" s="195" t="s">
        <v>217</v>
      </c>
      <c r="H441" s="195" t="s">
        <v>654</v>
      </c>
      <c r="I441" s="195" t="s">
        <v>655</v>
      </c>
      <c r="J441" s="195" t="s">
        <v>656</v>
      </c>
      <c r="K441" s="195" t="s">
        <v>98</v>
      </c>
      <c r="L441" s="195" t="s">
        <v>110</v>
      </c>
      <c r="M441" s="195" t="s">
        <v>249</v>
      </c>
      <c r="N441" s="195" t="s">
        <v>249</v>
      </c>
      <c r="O441" s="195" t="s">
        <v>1075</v>
      </c>
      <c r="P441" s="195" t="s">
        <v>1048</v>
      </c>
      <c r="Q441" s="194">
        <v>2</v>
      </c>
      <c r="R441" s="194">
        <v>9</v>
      </c>
      <c r="S441" s="194">
        <v>30</v>
      </c>
      <c r="T441" s="194">
        <v>1</v>
      </c>
      <c r="U441" s="194">
        <v>15</v>
      </c>
      <c r="V441" s="194">
        <v>1</v>
      </c>
      <c r="W441" s="194">
        <v>9</v>
      </c>
      <c r="X441" s="195" t="s">
        <v>369</v>
      </c>
      <c r="Y441" s="195" t="s">
        <v>340</v>
      </c>
      <c r="Z441" s="195" t="s">
        <v>1098</v>
      </c>
      <c r="AA441" s="195" t="s">
        <v>1099</v>
      </c>
    </row>
    <row r="442" spans="1:27" x14ac:dyDescent="0.2">
      <c r="A442" s="194">
        <v>20504</v>
      </c>
      <c r="B442" s="195" t="s">
        <v>2250</v>
      </c>
      <c r="C442" s="195" t="s">
        <v>2251</v>
      </c>
      <c r="D442" s="195" t="s">
        <v>2252</v>
      </c>
      <c r="E442" s="195" t="s">
        <v>657</v>
      </c>
      <c r="F442" s="195" t="s">
        <v>657</v>
      </c>
      <c r="G442" s="195" t="s">
        <v>217</v>
      </c>
      <c r="H442" s="195" t="s">
        <v>654</v>
      </c>
      <c r="I442" s="195" t="s">
        <v>655</v>
      </c>
      <c r="J442" s="195" t="s">
        <v>656</v>
      </c>
      <c r="K442" s="195" t="s">
        <v>98</v>
      </c>
      <c r="L442" s="195" t="s">
        <v>170</v>
      </c>
      <c r="M442" s="195" t="s">
        <v>249</v>
      </c>
      <c r="N442" s="195" t="s">
        <v>249</v>
      </c>
      <c r="O442" s="195" t="s">
        <v>1075</v>
      </c>
      <c r="P442" s="195" t="s">
        <v>1048</v>
      </c>
      <c r="Q442" s="194">
        <v>3</v>
      </c>
      <c r="R442" s="194">
        <v>3</v>
      </c>
      <c r="S442" s="194">
        <v>139</v>
      </c>
      <c r="T442" s="194">
        <v>1</v>
      </c>
      <c r="U442" s="194">
        <v>20</v>
      </c>
      <c r="V442" s="194">
        <v>1</v>
      </c>
      <c r="W442" s="194">
        <v>3</v>
      </c>
      <c r="X442" s="195" t="s">
        <v>1530</v>
      </c>
      <c r="Y442" s="195" t="s">
        <v>1531</v>
      </c>
      <c r="Z442" s="195" t="s">
        <v>1098</v>
      </c>
      <c r="AA442" s="195" t="s">
        <v>1099</v>
      </c>
    </row>
    <row r="443" spans="1:27" x14ac:dyDescent="0.2">
      <c r="A443" s="194">
        <v>20505</v>
      </c>
      <c r="B443" s="195" t="s">
        <v>2253</v>
      </c>
      <c r="C443" s="195" t="s">
        <v>2254</v>
      </c>
      <c r="D443" s="195" t="s">
        <v>2252</v>
      </c>
      <c r="E443" s="195" t="s">
        <v>657</v>
      </c>
      <c r="F443" s="195" t="s">
        <v>657</v>
      </c>
      <c r="G443" s="195" t="s">
        <v>217</v>
      </c>
      <c r="H443" s="195" t="s">
        <v>654</v>
      </c>
      <c r="I443" s="195" t="s">
        <v>655</v>
      </c>
      <c r="J443" s="195" t="s">
        <v>656</v>
      </c>
      <c r="K443" s="195" t="s">
        <v>98</v>
      </c>
      <c r="L443" s="195" t="s">
        <v>170</v>
      </c>
      <c r="M443" s="195" t="s">
        <v>249</v>
      </c>
      <c r="N443" s="195" t="s">
        <v>249</v>
      </c>
      <c r="O443" s="195" t="s">
        <v>1075</v>
      </c>
      <c r="P443" s="195" t="s">
        <v>1048</v>
      </c>
      <c r="Q443" s="194">
        <v>3</v>
      </c>
      <c r="R443" s="194">
        <v>3</v>
      </c>
      <c r="S443" s="194">
        <v>139</v>
      </c>
      <c r="T443" s="194">
        <v>1</v>
      </c>
      <c r="U443" s="194">
        <v>20</v>
      </c>
      <c r="V443" s="194">
        <v>1</v>
      </c>
      <c r="W443" s="194">
        <v>3</v>
      </c>
      <c r="X443" s="195" t="s">
        <v>369</v>
      </c>
      <c r="Y443" s="195" t="s">
        <v>340</v>
      </c>
      <c r="Z443" s="195" t="s">
        <v>1098</v>
      </c>
      <c r="AA443" s="195" t="s">
        <v>1099</v>
      </c>
    </row>
    <row r="444" spans="1:27" x14ac:dyDescent="0.2">
      <c r="A444" s="194">
        <v>20506</v>
      </c>
      <c r="B444" s="195" t="s">
        <v>2255</v>
      </c>
      <c r="C444" s="195" t="s">
        <v>2256</v>
      </c>
      <c r="D444" s="195" t="s">
        <v>2252</v>
      </c>
      <c r="E444" s="195" t="s">
        <v>657</v>
      </c>
      <c r="F444" s="195" t="s">
        <v>657</v>
      </c>
      <c r="G444" s="195" t="s">
        <v>217</v>
      </c>
      <c r="H444" s="195" t="s">
        <v>654</v>
      </c>
      <c r="I444" s="195" t="s">
        <v>655</v>
      </c>
      <c r="J444" s="195" t="s">
        <v>656</v>
      </c>
      <c r="K444" s="195" t="s">
        <v>98</v>
      </c>
      <c r="L444" s="195" t="s">
        <v>99</v>
      </c>
      <c r="M444" s="195" t="s">
        <v>249</v>
      </c>
      <c r="N444" s="195" t="s">
        <v>249</v>
      </c>
      <c r="O444" s="195" t="s">
        <v>1075</v>
      </c>
      <c r="P444" s="195" t="s">
        <v>1048</v>
      </c>
      <c r="Q444" s="194">
        <v>3</v>
      </c>
      <c r="R444" s="194">
        <v>2</v>
      </c>
      <c r="S444" s="194">
        <v>139</v>
      </c>
      <c r="T444" s="194">
        <v>1</v>
      </c>
      <c r="U444" s="194">
        <v>99</v>
      </c>
      <c r="V444" s="194">
        <v>1</v>
      </c>
      <c r="W444" s="194">
        <v>2</v>
      </c>
      <c r="X444" s="195" t="s">
        <v>369</v>
      </c>
      <c r="Y444" s="195" t="s">
        <v>340</v>
      </c>
      <c r="Z444" s="195" t="s">
        <v>1098</v>
      </c>
      <c r="AA444" s="195" t="s">
        <v>1099</v>
      </c>
    </row>
    <row r="445" spans="1:27" x14ac:dyDescent="0.2">
      <c r="A445" s="194">
        <v>20507</v>
      </c>
      <c r="B445" s="195" t="s">
        <v>2257</v>
      </c>
      <c r="C445" s="195" t="s">
        <v>2257</v>
      </c>
      <c r="D445" s="195" t="s">
        <v>2258</v>
      </c>
      <c r="E445" s="195" t="s">
        <v>2257</v>
      </c>
      <c r="F445" s="195" t="s">
        <v>2257</v>
      </c>
      <c r="G445" s="195" t="s">
        <v>217</v>
      </c>
      <c r="H445" s="195" t="s">
        <v>422</v>
      </c>
      <c r="I445" s="195" t="s">
        <v>423</v>
      </c>
      <c r="J445" s="195" t="s">
        <v>424</v>
      </c>
      <c r="K445" s="195" t="s">
        <v>98</v>
      </c>
      <c r="L445" s="195" t="s">
        <v>170</v>
      </c>
      <c r="M445" s="195" t="s">
        <v>259</v>
      </c>
      <c r="N445" s="195" t="s">
        <v>259</v>
      </c>
      <c r="O445" s="195" t="s">
        <v>272</v>
      </c>
      <c r="P445" s="195" t="s">
        <v>1048</v>
      </c>
      <c r="Q445" s="194">
        <v>1</v>
      </c>
      <c r="R445" s="194">
        <v>6</v>
      </c>
      <c r="S445" s="194">
        <v>20</v>
      </c>
      <c r="T445" s="194">
        <v>1</v>
      </c>
      <c r="U445" s="194">
        <v>20</v>
      </c>
      <c r="V445" s="194">
        <v>1</v>
      </c>
      <c r="W445" s="194">
        <v>6</v>
      </c>
      <c r="X445" s="195" t="s">
        <v>2010</v>
      </c>
      <c r="Y445" s="195" t="s">
        <v>2011</v>
      </c>
      <c r="Z445" s="195" t="s">
        <v>1098</v>
      </c>
      <c r="AA445" s="195" t="s">
        <v>1099</v>
      </c>
    </row>
    <row r="446" spans="1:27" x14ac:dyDescent="0.2">
      <c r="A446" s="194">
        <v>20508</v>
      </c>
      <c r="B446" s="195" t="s">
        <v>2259</v>
      </c>
      <c r="C446" s="195" t="s">
        <v>2259</v>
      </c>
      <c r="D446" s="195" t="s">
        <v>2260</v>
      </c>
      <c r="E446" s="195" t="s">
        <v>2259</v>
      </c>
      <c r="F446" s="195" t="s">
        <v>2261</v>
      </c>
      <c r="G446" s="195" t="s">
        <v>217</v>
      </c>
      <c r="H446" s="195" t="s">
        <v>422</v>
      </c>
      <c r="I446" s="195" t="s">
        <v>423</v>
      </c>
      <c r="J446" s="195" t="s">
        <v>424</v>
      </c>
      <c r="K446" s="195" t="s">
        <v>98</v>
      </c>
      <c r="L446" s="195" t="s">
        <v>170</v>
      </c>
      <c r="M446" s="195" t="s">
        <v>259</v>
      </c>
      <c r="N446" s="195" t="s">
        <v>259</v>
      </c>
      <c r="O446" s="195" t="s">
        <v>272</v>
      </c>
      <c r="P446" s="195" t="s">
        <v>1048</v>
      </c>
      <c r="Q446" s="194">
        <v>1</v>
      </c>
      <c r="R446" s="194">
        <v>6</v>
      </c>
      <c r="S446" s="194">
        <v>20</v>
      </c>
      <c r="T446" s="194">
        <v>1</v>
      </c>
      <c r="U446" s="194">
        <v>20</v>
      </c>
      <c r="V446" s="194">
        <v>1</v>
      </c>
      <c r="W446" s="194">
        <v>6</v>
      </c>
      <c r="X446" s="195" t="s">
        <v>2010</v>
      </c>
      <c r="Y446" s="195" t="s">
        <v>2011</v>
      </c>
      <c r="Z446" s="195" t="s">
        <v>1098</v>
      </c>
      <c r="AA446" s="195" t="s">
        <v>1099</v>
      </c>
    </row>
    <row r="447" spans="1:27" x14ac:dyDescent="0.2">
      <c r="A447" s="194">
        <v>20509</v>
      </c>
      <c r="B447" s="195" t="s">
        <v>2262</v>
      </c>
      <c r="C447" s="195" t="s">
        <v>2262</v>
      </c>
      <c r="D447" s="195" t="s">
        <v>2263</v>
      </c>
      <c r="E447" s="195" t="s">
        <v>2264</v>
      </c>
      <c r="F447" s="195" t="s">
        <v>2264</v>
      </c>
      <c r="G447" s="195" t="s">
        <v>217</v>
      </c>
      <c r="H447" s="195" t="s">
        <v>422</v>
      </c>
      <c r="I447" s="195" t="s">
        <v>423</v>
      </c>
      <c r="J447" s="195" t="s">
        <v>424</v>
      </c>
      <c r="K447" s="195" t="s">
        <v>105</v>
      </c>
      <c r="L447" s="195" t="s">
        <v>170</v>
      </c>
      <c r="M447" s="195" t="s">
        <v>259</v>
      </c>
      <c r="N447" s="195" t="s">
        <v>259</v>
      </c>
      <c r="O447" s="195" t="s">
        <v>272</v>
      </c>
      <c r="P447" s="195" t="s">
        <v>1097</v>
      </c>
      <c r="Q447" s="194">
        <v>2</v>
      </c>
      <c r="R447" s="194">
        <v>12</v>
      </c>
      <c r="S447" s="194">
        <v>40</v>
      </c>
      <c r="T447" s="194">
        <v>1</v>
      </c>
      <c r="U447" s="194">
        <v>20</v>
      </c>
      <c r="V447" s="194">
        <v>1</v>
      </c>
      <c r="W447" s="194">
        <v>12</v>
      </c>
      <c r="X447" s="195" t="s">
        <v>280</v>
      </c>
      <c r="Y447" s="195" t="s">
        <v>281</v>
      </c>
      <c r="Z447" s="195" t="s">
        <v>1098</v>
      </c>
      <c r="AA447" s="195" t="s">
        <v>1099</v>
      </c>
    </row>
    <row r="448" spans="1:27" x14ac:dyDescent="0.2">
      <c r="A448" s="194">
        <v>20510</v>
      </c>
      <c r="B448" s="195" t="s">
        <v>2265</v>
      </c>
      <c r="C448" s="195" t="s">
        <v>2265</v>
      </c>
      <c r="D448" s="195" t="s">
        <v>2263</v>
      </c>
      <c r="E448" s="195" t="s">
        <v>2264</v>
      </c>
      <c r="F448" s="195" t="s">
        <v>2264</v>
      </c>
      <c r="G448" s="195" t="s">
        <v>217</v>
      </c>
      <c r="H448" s="195" t="s">
        <v>422</v>
      </c>
      <c r="I448" s="195" t="s">
        <v>423</v>
      </c>
      <c r="J448" s="195" t="s">
        <v>424</v>
      </c>
      <c r="K448" s="195" t="s">
        <v>105</v>
      </c>
      <c r="L448" s="195" t="s">
        <v>170</v>
      </c>
      <c r="M448" s="195" t="s">
        <v>259</v>
      </c>
      <c r="N448" s="195" t="s">
        <v>259</v>
      </c>
      <c r="O448" s="195" t="s">
        <v>272</v>
      </c>
      <c r="P448" s="195" t="s">
        <v>1097</v>
      </c>
      <c r="Q448" s="194">
        <v>2</v>
      </c>
      <c r="R448" s="194">
        <v>8</v>
      </c>
      <c r="S448" s="194">
        <v>40</v>
      </c>
      <c r="T448" s="194">
        <v>1</v>
      </c>
      <c r="U448" s="194">
        <v>20</v>
      </c>
      <c r="V448" s="194">
        <v>1</v>
      </c>
      <c r="W448" s="194">
        <v>8</v>
      </c>
      <c r="X448" s="195" t="s">
        <v>280</v>
      </c>
      <c r="Y448" s="195" t="s">
        <v>281</v>
      </c>
      <c r="Z448" s="195" t="s">
        <v>1098</v>
      </c>
      <c r="AA448" s="195" t="s">
        <v>1099</v>
      </c>
    </row>
    <row r="449" spans="1:27" x14ac:dyDescent="0.2">
      <c r="A449" s="194">
        <v>20511</v>
      </c>
      <c r="B449" s="195" t="s">
        <v>661</v>
      </c>
      <c r="C449" s="195" t="s">
        <v>2266</v>
      </c>
      <c r="D449" s="195" t="s">
        <v>2267</v>
      </c>
      <c r="E449" s="195" t="s">
        <v>661</v>
      </c>
      <c r="F449" s="195" t="s">
        <v>2268</v>
      </c>
      <c r="G449" s="195" t="s">
        <v>217</v>
      </c>
      <c r="H449" s="195" t="s">
        <v>662</v>
      </c>
      <c r="I449" s="195" t="s">
        <v>663</v>
      </c>
      <c r="J449" s="195" t="s">
        <v>343</v>
      </c>
      <c r="K449" s="195" t="s">
        <v>98</v>
      </c>
      <c r="L449" s="195" t="s">
        <v>99</v>
      </c>
      <c r="M449" s="195" t="s">
        <v>664</v>
      </c>
      <c r="N449" s="195" t="s">
        <v>196</v>
      </c>
      <c r="O449" s="195" t="s">
        <v>272</v>
      </c>
      <c r="P449" s="195" t="s">
        <v>1048</v>
      </c>
      <c r="Q449" s="194">
        <v>1</v>
      </c>
      <c r="R449" s="194">
        <v>9</v>
      </c>
      <c r="S449" s="194">
        <v>10</v>
      </c>
      <c r="T449" s="194">
        <v>1</v>
      </c>
      <c r="U449" s="194">
        <v>10</v>
      </c>
      <c r="V449" s="194">
        <v>1</v>
      </c>
      <c r="W449" s="194">
        <v>9</v>
      </c>
      <c r="X449" s="195" t="s">
        <v>317</v>
      </c>
      <c r="Y449" s="195" t="s">
        <v>318</v>
      </c>
      <c r="Z449" s="195" t="s">
        <v>1147</v>
      </c>
      <c r="AA449" s="195" t="s">
        <v>318</v>
      </c>
    </row>
    <row r="450" spans="1:27" x14ac:dyDescent="0.2">
      <c r="A450" s="194">
        <v>20512</v>
      </c>
      <c r="B450" s="195" t="s">
        <v>672</v>
      </c>
      <c r="C450" s="195" t="s">
        <v>673</v>
      </c>
      <c r="D450" s="195" t="s">
        <v>2269</v>
      </c>
      <c r="E450" s="195" t="s">
        <v>672</v>
      </c>
      <c r="F450" s="195" t="s">
        <v>2270</v>
      </c>
      <c r="G450" s="195" t="s">
        <v>217</v>
      </c>
      <c r="H450" s="195" t="s">
        <v>662</v>
      </c>
      <c r="I450" s="195" t="s">
        <v>663</v>
      </c>
      <c r="J450" s="195" t="s">
        <v>343</v>
      </c>
      <c r="K450" s="195" t="s">
        <v>98</v>
      </c>
      <c r="L450" s="195" t="s">
        <v>99</v>
      </c>
      <c r="M450" s="195" t="s">
        <v>499</v>
      </c>
      <c r="N450" s="195" t="s">
        <v>196</v>
      </c>
      <c r="O450" s="195" t="s">
        <v>272</v>
      </c>
      <c r="P450" s="195" t="s">
        <v>1097</v>
      </c>
      <c r="Q450" s="194">
        <v>2</v>
      </c>
      <c r="R450" s="194">
        <v>9</v>
      </c>
      <c r="S450" s="194">
        <v>52</v>
      </c>
      <c r="T450" s="194">
        <v>1</v>
      </c>
      <c r="U450" s="194">
        <v>26</v>
      </c>
      <c r="V450" s="194">
        <v>1</v>
      </c>
      <c r="W450" s="194">
        <v>9</v>
      </c>
      <c r="X450" s="195" t="s">
        <v>361</v>
      </c>
      <c r="Y450" s="195" t="s">
        <v>362</v>
      </c>
      <c r="Z450" s="195" t="s">
        <v>1147</v>
      </c>
      <c r="AA450" s="195" t="s">
        <v>318</v>
      </c>
    </row>
    <row r="451" spans="1:27" x14ac:dyDescent="0.2">
      <c r="A451" s="194">
        <v>20513</v>
      </c>
      <c r="B451" s="195" t="s">
        <v>674</v>
      </c>
      <c r="C451" s="195" t="s">
        <v>674</v>
      </c>
      <c r="D451" s="195" t="s">
        <v>2269</v>
      </c>
      <c r="E451" s="195" t="s">
        <v>672</v>
      </c>
      <c r="F451" s="195" t="s">
        <v>2270</v>
      </c>
      <c r="G451" s="195" t="s">
        <v>217</v>
      </c>
      <c r="H451" s="195" t="s">
        <v>662</v>
      </c>
      <c r="I451" s="195" t="s">
        <v>663</v>
      </c>
      <c r="J451" s="195" t="s">
        <v>343</v>
      </c>
      <c r="K451" s="195" t="s">
        <v>98</v>
      </c>
      <c r="L451" s="195" t="s">
        <v>99</v>
      </c>
      <c r="M451" s="195" t="s">
        <v>499</v>
      </c>
      <c r="N451" s="195" t="s">
        <v>196</v>
      </c>
      <c r="O451" s="195" t="s">
        <v>272</v>
      </c>
      <c r="P451" s="195" t="s">
        <v>1048</v>
      </c>
      <c r="Q451" s="194">
        <v>2</v>
      </c>
      <c r="R451" s="194">
        <v>3</v>
      </c>
      <c r="S451" s="194">
        <v>52</v>
      </c>
      <c r="T451" s="194">
        <v>1</v>
      </c>
      <c r="U451" s="194">
        <v>26</v>
      </c>
      <c r="V451" s="194">
        <v>1</v>
      </c>
      <c r="W451" s="194">
        <v>3</v>
      </c>
      <c r="X451" s="195" t="s">
        <v>317</v>
      </c>
      <c r="Y451" s="195" t="s">
        <v>318</v>
      </c>
      <c r="Z451" s="195" t="s">
        <v>1147</v>
      </c>
      <c r="AA451" s="195" t="s">
        <v>318</v>
      </c>
    </row>
    <row r="452" spans="1:27" x14ac:dyDescent="0.2">
      <c r="A452" s="194">
        <v>20514</v>
      </c>
      <c r="B452" s="195" t="s">
        <v>665</v>
      </c>
      <c r="C452" s="195" t="s">
        <v>665</v>
      </c>
      <c r="D452" s="195" t="s">
        <v>2271</v>
      </c>
      <c r="E452" s="195" t="s">
        <v>665</v>
      </c>
      <c r="F452" s="195" t="s">
        <v>666</v>
      </c>
      <c r="G452" s="195" t="s">
        <v>217</v>
      </c>
      <c r="H452" s="195" t="s">
        <v>662</v>
      </c>
      <c r="I452" s="195" t="s">
        <v>663</v>
      </c>
      <c r="J452" s="195" t="s">
        <v>343</v>
      </c>
      <c r="K452" s="195" t="s">
        <v>98</v>
      </c>
      <c r="L452" s="195" t="s">
        <v>99</v>
      </c>
      <c r="M452" s="195" t="s">
        <v>664</v>
      </c>
      <c r="N452" s="195" t="s">
        <v>196</v>
      </c>
      <c r="O452" s="195" t="s">
        <v>272</v>
      </c>
      <c r="P452" s="195" t="s">
        <v>1048</v>
      </c>
      <c r="Q452" s="194">
        <v>1</v>
      </c>
      <c r="R452" s="194">
        <v>9</v>
      </c>
      <c r="S452" s="194">
        <v>6</v>
      </c>
      <c r="T452" s="194">
        <v>1</v>
      </c>
      <c r="U452" s="194">
        <v>6</v>
      </c>
      <c r="V452" s="194">
        <v>1</v>
      </c>
      <c r="W452" s="194">
        <v>9</v>
      </c>
      <c r="X452" s="195" t="s">
        <v>317</v>
      </c>
      <c r="Y452" s="195" t="s">
        <v>318</v>
      </c>
      <c r="Z452" s="195" t="s">
        <v>1147</v>
      </c>
      <c r="AA452" s="195" t="s">
        <v>318</v>
      </c>
    </row>
    <row r="453" spans="1:27" x14ac:dyDescent="0.2">
      <c r="A453" s="194">
        <v>20515</v>
      </c>
      <c r="B453" s="195" t="s">
        <v>667</v>
      </c>
      <c r="C453" s="195" t="s">
        <v>667</v>
      </c>
      <c r="D453" s="195" t="s">
        <v>2272</v>
      </c>
      <c r="E453" s="195" t="s">
        <v>667</v>
      </c>
      <c r="F453" s="195" t="s">
        <v>668</v>
      </c>
      <c r="G453" s="195" t="s">
        <v>217</v>
      </c>
      <c r="H453" s="195" t="s">
        <v>662</v>
      </c>
      <c r="I453" s="195" t="s">
        <v>663</v>
      </c>
      <c r="J453" s="195" t="s">
        <v>343</v>
      </c>
      <c r="K453" s="195" t="s">
        <v>98</v>
      </c>
      <c r="L453" s="195" t="s">
        <v>99</v>
      </c>
      <c r="M453" s="195" t="s">
        <v>669</v>
      </c>
      <c r="N453" s="195" t="s">
        <v>196</v>
      </c>
      <c r="O453" s="195" t="s">
        <v>272</v>
      </c>
      <c r="P453" s="195" t="s">
        <v>1048</v>
      </c>
      <c r="Q453" s="194">
        <v>2</v>
      </c>
      <c r="R453" s="194">
        <v>9</v>
      </c>
      <c r="S453" s="194">
        <v>28</v>
      </c>
      <c r="T453" s="194">
        <v>1</v>
      </c>
      <c r="U453" s="194">
        <v>14</v>
      </c>
      <c r="V453" s="194">
        <v>1</v>
      </c>
      <c r="W453" s="194">
        <v>9</v>
      </c>
      <c r="X453" s="195" t="s">
        <v>317</v>
      </c>
      <c r="Y453" s="195" t="s">
        <v>318</v>
      </c>
      <c r="Z453" s="195" t="s">
        <v>1147</v>
      </c>
      <c r="AA453" s="195" t="s">
        <v>318</v>
      </c>
    </row>
    <row r="454" spans="1:27" x14ac:dyDescent="0.2">
      <c r="A454" s="194">
        <v>20516</v>
      </c>
      <c r="B454" s="195" t="s">
        <v>667</v>
      </c>
      <c r="C454" s="195" t="s">
        <v>667</v>
      </c>
      <c r="D454" s="195" t="s">
        <v>2272</v>
      </c>
      <c r="E454" s="195" t="s">
        <v>667</v>
      </c>
      <c r="F454" s="195" t="s">
        <v>668</v>
      </c>
      <c r="G454" s="195" t="s">
        <v>217</v>
      </c>
      <c r="H454" s="195" t="s">
        <v>662</v>
      </c>
      <c r="I454" s="195" t="s">
        <v>663</v>
      </c>
      <c r="J454" s="195" t="s">
        <v>343</v>
      </c>
      <c r="K454" s="195" t="s">
        <v>98</v>
      </c>
      <c r="L454" s="195" t="s">
        <v>99</v>
      </c>
      <c r="M454" s="195" t="s">
        <v>669</v>
      </c>
      <c r="N454" s="195" t="s">
        <v>196</v>
      </c>
      <c r="O454" s="195" t="s">
        <v>272</v>
      </c>
      <c r="P454" s="195" t="s">
        <v>1048</v>
      </c>
      <c r="Q454" s="194">
        <v>2</v>
      </c>
      <c r="R454" s="194">
        <v>9</v>
      </c>
      <c r="S454" s="194">
        <v>28</v>
      </c>
      <c r="T454" s="194">
        <v>1</v>
      </c>
      <c r="U454" s="194">
        <v>14</v>
      </c>
      <c r="V454" s="194">
        <v>1</v>
      </c>
      <c r="W454" s="194">
        <v>9</v>
      </c>
      <c r="X454" s="195" t="s">
        <v>317</v>
      </c>
      <c r="Y454" s="195" t="s">
        <v>318</v>
      </c>
      <c r="Z454" s="195" t="s">
        <v>1147</v>
      </c>
      <c r="AA454" s="195" t="s">
        <v>318</v>
      </c>
    </row>
    <row r="455" spans="1:27" x14ac:dyDescent="0.2">
      <c r="A455" s="194">
        <v>20517</v>
      </c>
      <c r="B455" s="195" t="s">
        <v>670</v>
      </c>
      <c r="C455" s="195" t="s">
        <v>671</v>
      </c>
      <c r="D455" s="195" t="s">
        <v>2273</v>
      </c>
      <c r="E455" s="195" t="s">
        <v>670</v>
      </c>
      <c r="F455" s="195" t="s">
        <v>671</v>
      </c>
      <c r="G455" s="195" t="s">
        <v>217</v>
      </c>
      <c r="H455" s="195" t="s">
        <v>662</v>
      </c>
      <c r="I455" s="195" t="s">
        <v>663</v>
      </c>
      <c r="J455" s="195" t="s">
        <v>343</v>
      </c>
      <c r="K455" s="195" t="s">
        <v>98</v>
      </c>
      <c r="L455" s="195" t="s">
        <v>99</v>
      </c>
      <c r="M455" s="195" t="s">
        <v>347</v>
      </c>
      <c r="N455" s="195" t="s">
        <v>196</v>
      </c>
      <c r="O455" s="195" t="s">
        <v>272</v>
      </c>
      <c r="P455" s="195" t="s">
        <v>1048</v>
      </c>
      <c r="Q455" s="194">
        <v>1</v>
      </c>
      <c r="R455" s="194">
        <v>9</v>
      </c>
      <c r="S455" s="194">
        <v>7</v>
      </c>
      <c r="T455" s="194">
        <v>1</v>
      </c>
      <c r="U455" s="194">
        <v>7</v>
      </c>
      <c r="V455" s="194">
        <v>1</v>
      </c>
      <c r="W455" s="194">
        <v>9</v>
      </c>
      <c r="X455" s="195" t="s">
        <v>317</v>
      </c>
      <c r="Y455" s="195" t="s">
        <v>318</v>
      </c>
      <c r="Z455" s="195" t="s">
        <v>1147</v>
      </c>
      <c r="AA455" s="195" t="s">
        <v>318</v>
      </c>
    </row>
    <row r="456" spans="1:27" x14ac:dyDescent="0.2">
      <c r="A456" s="194">
        <v>20518</v>
      </c>
      <c r="B456" s="195" t="s">
        <v>675</v>
      </c>
      <c r="C456" s="195" t="s">
        <v>675</v>
      </c>
      <c r="D456" s="195" t="s">
        <v>2274</v>
      </c>
      <c r="E456" s="195" t="s">
        <v>675</v>
      </c>
      <c r="F456" s="195" t="s">
        <v>676</v>
      </c>
      <c r="G456" s="195" t="s">
        <v>217</v>
      </c>
      <c r="H456" s="195" t="s">
        <v>662</v>
      </c>
      <c r="I456" s="195" t="s">
        <v>663</v>
      </c>
      <c r="J456" s="195" t="s">
        <v>343</v>
      </c>
      <c r="K456" s="195" t="s">
        <v>98</v>
      </c>
      <c r="L456" s="195" t="s">
        <v>99</v>
      </c>
      <c r="M456" s="195" t="s">
        <v>664</v>
      </c>
      <c r="N456" s="195" t="s">
        <v>196</v>
      </c>
      <c r="O456" s="195" t="s">
        <v>272</v>
      </c>
      <c r="P456" s="195" t="s">
        <v>1048</v>
      </c>
      <c r="Q456" s="194">
        <v>1</v>
      </c>
      <c r="R456" s="194">
        <v>6</v>
      </c>
      <c r="S456" s="194">
        <v>11</v>
      </c>
      <c r="T456" s="194">
        <v>1</v>
      </c>
      <c r="U456" s="194">
        <v>11</v>
      </c>
      <c r="V456" s="194">
        <v>1</v>
      </c>
      <c r="W456" s="194">
        <v>6</v>
      </c>
      <c r="X456" s="195" t="s">
        <v>317</v>
      </c>
      <c r="Y456" s="195" t="s">
        <v>318</v>
      </c>
      <c r="Z456" s="195" t="s">
        <v>1147</v>
      </c>
      <c r="AA456" s="195" t="s">
        <v>318</v>
      </c>
    </row>
    <row r="457" spans="1:27" x14ac:dyDescent="0.2">
      <c r="A457" s="194">
        <v>20519</v>
      </c>
      <c r="B457" s="195" t="s">
        <v>2275</v>
      </c>
      <c r="C457" s="195" t="s">
        <v>2276</v>
      </c>
      <c r="D457" s="195" t="s">
        <v>2277</v>
      </c>
      <c r="E457" s="195" t="s">
        <v>2278</v>
      </c>
      <c r="F457" s="195" t="s">
        <v>2279</v>
      </c>
      <c r="G457" s="195" t="s">
        <v>217</v>
      </c>
      <c r="H457" s="195" t="s">
        <v>290</v>
      </c>
      <c r="I457" s="195" t="s">
        <v>169</v>
      </c>
      <c r="J457" s="195" t="s">
        <v>291</v>
      </c>
      <c r="K457" s="195" t="s">
        <v>98</v>
      </c>
      <c r="L457" s="195" t="s">
        <v>166</v>
      </c>
      <c r="M457" s="195" t="s">
        <v>213</v>
      </c>
      <c r="N457" s="195" t="s">
        <v>2280</v>
      </c>
      <c r="O457" s="195" t="s">
        <v>272</v>
      </c>
      <c r="P457" s="195" t="s">
        <v>1097</v>
      </c>
      <c r="Q457" s="194">
        <v>3</v>
      </c>
      <c r="R457" s="194">
        <v>6</v>
      </c>
      <c r="S457" s="194">
        <v>110</v>
      </c>
      <c r="T457" s="194">
        <v>2</v>
      </c>
      <c r="U457" s="194">
        <v>20</v>
      </c>
      <c r="V457" s="194">
        <v>1</v>
      </c>
      <c r="W457" s="194">
        <v>12</v>
      </c>
      <c r="X457" s="195" t="s">
        <v>410</v>
      </c>
      <c r="Y457" s="195" t="s">
        <v>411</v>
      </c>
      <c r="Z457" s="195" t="s">
        <v>2281</v>
      </c>
      <c r="AA457" s="195" t="s">
        <v>2282</v>
      </c>
    </row>
    <row r="458" spans="1:27" x14ac:dyDescent="0.2">
      <c r="A458" s="194">
        <v>20520</v>
      </c>
      <c r="B458" s="195" t="s">
        <v>2283</v>
      </c>
      <c r="C458" s="195" t="s">
        <v>2284</v>
      </c>
      <c r="D458" s="195" t="s">
        <v>2277</v>
      </c>
      <c r="E458" s="195" t="s">
        <v>2278</v>
      </c>
      <c r="F458" s="195" t="s">
        <v>2279</v>
      </c>
      <c r="G458" s="195" t="s">
        <v>217</v>
      </c>
      <c r="H458" s="195" t="s">
        <v>290</v>
      </c>
      <c r="I458" s="195" t="s">
        <v>169</v>
      </c>
      <c r="J458" s="195" t="s">
        <v>291</v>
      </c>
      <c r="K458" s="195" t="s">
        <v>98</v>
      </c>
      <c r="L458" s="195" t="s">
        <v>166</v>
      </c>
      <c r="M458" s="195" t="s">
        <v>213</v>
      </c>
      <c r="N458" s="195" t="s">
        <v>2280</v>
      </c>
      <c r="O458" s="195" t="s">
        <v>272</v>
      </c>
      <c r="P458" s="195" t="s">
        <v>1097</v>
      </c>
      <c r="Q458" s="194">
        <v>3</v>
      </c>
      <c r="R458" s="194">
        <v>6</v>
      </c>
      <c r="S458" s="194">
        <v>110</v>
      </c>
      <c r="T458" s="194">
        <v>2</v>
      </c>
      <c r="U458" s="194">
        <v>20</v>
      </c>
      <c r="V458" s="194">
        <v>1</v>
      </c>
      <c r="W458" s="194">
        <v>12</v>
      </c>
      <c r="X458" s="195" t="s">
        <v>410</v>
      </c>
      <c r="Y458" s="195" t="s">
        <v>411</v>
      </c>
      <c r="Z458" s="195" t="s">
        <v>2281</v>
      </c>
      <c r="AA458" s="195" t="s">
        <v>2282</v>
      </c>
    </row>
    <row r="459" spans="1:27" x14ac:dyDescent="0.2">
      <c r="A459" s="194">
        <v>20521</v>
      </c>
      <c r="B459" s="195" t="s">
        <v>2278</v>
      </c>
      <c r="C459" s="195" t="s">
        <v>2285</v>
      </c>
      <c r="D459" s="195" t="s">
        <v>2277</v>
      </c>
      <c r="E459" s="195" t="s">
        <v>2278</v>
      </c>
      <c r="F459" s="195" t="s">
        <v>2279</v>
      </c>
      <c r="G459" s="195" t="s">
        <v>217</v>
      </c>
      <c r="H459" s="195" t="s">
        <v>290</v>
      </c>
      <c r="I459" s="195" t="s">
        <v>169</v>
      </c>
      <c r="J459" s="195" t="s">
        <v>291</v>
      </c>
      <c r="K459" s="195" t="s">
        <v>98</v>
      </c>
      <c r="L459" s="195" t="s">
        <v>170</v>
      </c>
      <c r="M459" s="195" t="s">
        <v>187</v>
      </c>
      <c r="N459" s="195" t="s">
        <v>2280</v>
      </c>
      <c r="O459" s="195" t="s">
        <v>272</v>
      </c>
      <c r="P459" s="195" t="s">
        <v>1097</v>
      </c>
      <c r="Q459" s="194">
        <v>3</v>
      </c>
      <c r="R459" s="194">
        <v>6</v>
      </c>
      <c r="S459" s="194">
        <v>110</v>
      </c>
      <c r="T459" s="194">
        <v>2</v>
      </c>
      <c r="U459" s="194">
        <v>15</v>
      </c>
      <c r="V459" s="194">
        <v>1</v>
      </c>
      <c r="W459" s="194">
        <v>12</v>
      </c>
      <c r="X459" s="195" t="s">
        <v>410</v>
      </c>
      <c r="Y459" s="195" t="s">
        <v>411</v>
      </c>
      <c r="Z459" s="195" t="s">
        <v>2281</v>
      </c>
      <c r="AA459" s="195" t="s">
        <v>2282</v>
      </c>
    </row>
    <row r="460" spans="1:27" x14ac:dyDescent="0.2">
      <c r="A460" s="194">
        <v>20522</v>
      </c>
      <c r="B460" s="195" t="s">
        <v>2286</v>
      </c>
      <c r="C460" s="195" t="s">
        <v>2287</v>
      </c>
      <c r="D460" s="195" t="s">
        <v>2288</v>
      </c>
      <c r="E460" s="195" t="s">
        <v>2289</v>
      </c>
      <c r="F460" s="195" t="s">
        <v>2290</v>
      </c>
      <c r="G460" s="195" t="s">
        <v>217</v>
      </c>
      <c r="H460" s="195" t="s">
        <v>290</v>
      </c>
      <c r="I460" s="195" t="s">
        <v>169</v>
      </c>
      <c r="J460" s="195" t="s">
        <v>291</v>
      </c>
      <c r="K460" s="195" t="s">
        <v>98</v>
      </c>
      <c r="L460" s="195" t="s">
        <v>170</v>
      </c>
      <c r="M460" s="195" t="s">
        <v>187</v>
      </c>
      <c r="N460" s="195" t="s">
        <v>2280</v>
      </c>
      <c r="O460" s="195" t="s">
        <v>272</v>
      </c>
      <c r="P460" s="195" t="s">
        <v>1097</v>
      </c>
      <c r="Q460" s="194">
        <v>4</v>
      </c>
      <c r="R460" s="194">
        <v>12</v>
      </c>
      <c r="S460" s="194">
        <v>100</v>
      </c>
      <c r="T460" s="194">
        <v>1</v>
      </c>
      <c r="U460" s="194">
        <v>25</v>
      </c>
      <c r="V460" s="194">
        <v>1</v>
      </c>
      <c r="W460" s="194">
        <v>12</v>
      </c>
      <c r="X460" s="195" t="s">
        <v>369</v>
      </c>
      <c r="Y460" s="195" t="s">
        <v>340</v>
      </c>
      <c r="Z460" s="195" t="s">
        <v>1098</v>
      </c>
      <c r="AA460" s="195" t="s">
        <v>1099</v>
      </c>
    </row>
    <row r="461" spans="1:27" x14ac:dyDescent="0.2">
      <c r="A461" s="194">
        <v>20523</v>
      </c>
      <c r="B461" s="195" t="s">
        <v>2291</v>
      </c>
      <c r="C461" s="195" t="s">
        <v>2292</v>
      </c>
      <c r="D461" s="195" t="s">
        <v>2288</v>
      </c>
      <c r="E461" s="195" t="s">
        <v>2289</v>
      </c>
      <c r="F461" s="195" t="s">
        <v>2290</v>
      </c>
      <c r="G461" s="195" t="s">
        <v>217</v>
      </c>
      <c r="H461" s="195" t="s">
        <v>290</v>
      </c>
      <c r="I461" s="195" t="s">
        <v>169</v>
      </c>
      <c r="J461" s="195" t="s">
        <v>291</v>
      </c>
      <c r="K461" s="195" t="s">
        <v>98</v>
      </c>
      <c r="L461" s="195" t="s">
        <v>170</v>
      </c>
      <c r="M461" s="195" t="s">
        <v>187</v>
      </c>
      <c r="N461" s="195" t="s">
        <v>2280</v>
      </c>
      <c r="O461" s="195" t="s">
        <v>272</v>
      </c>
      <c r="P461" s="195" t="s">
        <v>1097</v>
      </c>
      <c r="Q461" s="194">
        <v>4</v>
      </c>
      <c r="R461" s="194">
        <v>12</v>
      </c>
      <c r="S461" s="194">
        <v>100</v>
      </c>
      <c r="T461" s="194">
        <v>1</v>
      </c>
      <c r="U461" s="194">
        <v>25</v>
      </c>
      <c r="V461" s="194">
        <v>1</v>
      </c>
      <c r="W461" s="194">
        <v>12</v>
      </c>
      <c r="X461" s="195" t="s">
        <v>369</v>
      </c>
      <c r="Y461" s="195" t="s">
        <v>340</v>
      </c>
      <c r="Z461" s="195" t="s">
        <v>1098</v>
      </c>
      <c r="AA461" s="195" t="s">
        <v>1099</v>
      </c>
    </row>
    <row r="462" spans="1:27" x14ac:dyDescent="0.2">
      <c r="A462" s="194">
        <v>20524</v>
      </c>
      <c r="B462" s="195" t="s">
        <v>2293</v>
      </c>
      <c r="C462" s="195" t="s">
        <v>2287</v>
      </c>
      <c r="D462" s="195" t="s">
        <v>2288</v>
      </c>
      <c r="E462" s="195" t="s">
        <v>2289</v>
      </c>
      <c r="F462" s="195" t="s">
        <v>2290</v>
      </c>
      <c r="G462" s="195" t="s">
        <v>217</v>
      </c>
      <c r="H462" s="195" t="s">
        <v>290</v>
      </c>
      <c r="I462" s="195" t="s">
        <v>169</v>
      </c>
      <c r="J462" s="195" t="s">
        <v>291</v>
      </c>
      <c r="K462" s="195" t="s">
        <v>98</v>
      </c>
      <c r="L462" s="195" t="s">
        <v>170</v>
      </c>
      <c r="M462" s="195" t="s">
        <v>187</v>
      </c>
      <c r="N462" s="195" t="s">
        <v>2280</v>
      </c>
      <c r="O462" s="195" t="s">
        <v>272</v>
      </c>
      <c r="P462" s="195" t="s">
        <v>1097</v>
      </c>
      <c r="Q462" s="194">
        <v>4</v>
      </c>
      <c r="R462" s="194">
        <v>12</v>
      </c>
      <c r="S462" s="194">
        <v>100</v>
      </c>
      <c r="T462" s="194">
        <v>1</v>
      </c>
      <c r="U462" s="194">
        <v>25</v>
      </c>
      <c r="V462" s="194">
        <v>1</v>
      </c>
      <c r="W462" s="194">
        <v>12</v>
      </c>
      <c r="X462" s="195" t="s">
        <v>369</v>
      </c>
      <c r="Y462" s="195" t="s">
        <v>340</v>
      </c>
      <c r="Z462" s="195" t="s">
        <v>1098</v>
      </c>
      <c r="AA462" s="195" t="s">
        <v>1099</v>
      </c>
    </row>
    <row r="463" spans="1:27" x14ac:dyDescent="0.2">
      <c r="A463" s="194">
        <v>20525</v>
      </c>
      <c r="B463" s="195" t="s">
        <v>2294</v>
      </c>
      <c r="C463" s="195" t="s">
        <v>2292</v>
      </c>
      <c r="D463" s="195" t="s">
        <v>2288</v>
      </c>
      <c r="E463" s="195" t="s">
        <v>2289</v>
      </c>
      <c r="F463" s="195" t="s">
        <v>2290</v>
      </c>
      <c r="G463" s="195" t="s">
        <v>217</v>
      </c>
      <c r="H463" s="195" t="s">
        <v>290</v>
      </c>
      <c r="I463" s="195" t="s">
        <v>169</v>
      </c>
      <c r="J463" s="195" t="s">
        <v>291</v>
      </c>
      <c r="K463" s="195" t="s">
        <v>98</v>
      </c>
      <c r="L463" s="195" t="s">
        <v>170</v>
      </c>
      <c r="M463" s="195" t="s">
        <v>187</v>
      </c>
      <c r="N463" s="195" t="s">
        <v>2280</v>
      </c>
      <c r="O463" s="195" t="s">
        <v>272</v>
      </c>
      <c r="P463" s="195" t="s">
        <v>1097</v>
      </c>
      <c r="Q463" s="194">
        <v>4</v>
      </c>
      <c r="R463" s="194">
        <v>12</v>
      </c>
      <c r="S463" s="194">
        <v>100</v>
      </c>
      <c r="T463" s="194">
        <v>1</v>
      </c>
      <c r="U463" s="194">
        <v>25</v>
      </c>
      <c r="V463" s="194">
        <v>1</v>
      </c>
      <c r="W463" s="194">
        <v>12</v>
      </c>
      <c r="X463" s="195" t="s">
        <v>369</v>
      </c>
      <c r="Y463" s="195" t="s">
        <v>340</v>
      </c>
      <c r="Z463" s="195" t="s">
        <v>1098</v>
      </c>
      <c r="AA463" s="195" t="s">
        <v>1099</v>
      </c>
    </row>
    <row r="464" spans="1:27" x14ac:dyDescent="0.2">
      <c r="A464" s="194">
        <v>20526</v>
      </c>
      <c r="B464" s="195" t="s">
        <v>2295</v>
      </c>
      <c r="C464" s="195" t="s">
        <v>2295</v>
      </c>
      <c r="D464" s="195" t="s">
        <v>2296</v>
      </c>
      <c r="E464" s="195" t="s">
        <v>2295</v>
      </c>
      <c r="F464" s="195" t="s">
        <v>2297</v>
      </c>
      <c r="G464" s="195" t="s">
        <v>217</v>
      </c>
      <c r="H464" s="195" t="s">
        <v>290</v>
      </c>
      <c r="I464" s="195" t="s">
        <v>169</v>
      </c>
      <c r="J464" s="195" t="s">
        <v>291</v>
      </c>
      <c r="K464" s="195" t="s">
        <v>98</v>
      </c>
      <c r="L464" s="195" t="s">
        <v>170</v>
      </c>
      <c r="M464" s="195" t="s">
        <v>213</v>
      </c>
      <c r="N464" s="195" t="s">
        <v>2280</v>
      </c>
      <c r="O464" s="195" t="s">
        <v>272</v>
      </c>
      <c r="P464" s="195" t="s">
        <v>1097</v>
      </c>
      <c r="Q464" s="194">
        <v>1</v>
      </c>
      <c r="R464" s="194">
        <v>12</v>
      </c>
      <c r="S464" s="194">
        <v>8</v>
      </c>
      <c r="T464" s="194">
        <v>1</v>
      </c>
      <c r="U464" s="194">
        <v>8</v>
      </c>
      <c r="V464" s="194">
        <v>1</v>
      </c>
      <c r="W464" s="194">
        <v>12</v>
      </c>
      <c r="X464" s="195" t="s">
        <v>365</v>
      </c>
      <c r="Y464" s="195" t="s">
        <v>366</v>
      </c>
      <c r="Z464" s="195" t="s">
        <v>2281</v>
      </c>
      <c r="AA464" s="195" t="s">
        <v>2282</v>
      </c>
    </row>
    <row r="465" spans="1:27" x14ac:dyDescent="0.2">
      <c r="A465" s="194">
        <v>20527</v>
      </c>
      <c r="B465" s="195" t="s">
        <v>2298</v>
      </c>
      <c r="C465" s="195" t="s">
        <v>2299</v>
      </c>
      <c r="D465" s="195" t="s">
        <v>2300</v>
      </c>
      <c r="E465" s="195" t="s">
        <v>2298</v>
      </c>
      <c r="F465" s="195" t="s">
        <v>2299</v>
      </c>
      <c r="G465" s="195" t="s">
        <v>217</v>
      </c>
      <c r="H465" s="195" t="s">
        <v>290</v>
      </c>
      <c r="I465" s="195" t="s">
        <v>169</v>
      </c>
      <c r="J465" s="195" t="s">
        <v>291</v>
      </c>
      <c r="K465" s="195" t="s">
        <v>98</v>
      </c>
      <c r="L465" s="195" t="s">
        <v>99</v>
      </c>
      <c r="M465" s="195" t="s">
        <v>213</v>
      </c>
      <c r="N465" s="195" t="s">
        <v>250</v>
      </c>
      <c r="O465" s="195" t="s">
        <v>272</v>
      </c>
      <c r="P465" s="195" t="s">
        <v>1048</v>
      </c>
      <c r="Q465" s="194">
        <v>1</v>
      </c>
      <c r="R465" s="194">
        <v>30</v>
      </c>
      <c r="S465" s="194">
        <v>28</v>
      </c>
      <c r="T465" s="194">
        <v>4</v>
      </c>
      <c r="U465" s="194">
        <v>7</v>
      </c>
      <c r="V465" s="194">
        <v>1</v>
      </c>
      <c r="W465" s="194">
        <v>120</v>
      </c>
      <c r="X465" s="195" t="s">
        <v>2301</v>
      </c>
      <c r="Y465" s="195" t="s">
        <v>2302</v>
      </c>
      <c r="Z465" s="195" t="s">
        <v>1069</v>
      </c>
      <c r="AA465" s="195" t="s">
        <v>1070</v>
      </c>
    </row>
    <row r="466" spans="1:27" x14ac:dyDescent="0.2">
      <c r="A466" s="194">
        <v>20528</v>
      </c>
      <c r="B466" s="195" t="s">
        <v>2303</v>
      </c>
      <c r="C466" s="195" t="s">
        <v>2304</v>
      </c>
      <c r="D466" s="195" t="s">
        <v>2305</v>
      </c>
      <c r="E466" s="195" t="s">
        <v>2306</v>
      </c>
      <c r="F466" s="195" t="s">
        <v>2306</v>
      </c>
      <c r="G466" s="195" t="s">
        <v>217</v>
      </c>
      <c r="H466" s="195" t="s">
        <v>290</v>
      </c>
      <c r="I466" s="195" t="s">
        <v>169</v>
      </c>
      <c r="J466" s="195" t="s">
        <v>291</v>
      </c>
      <c r="K466" s="195" t="s">
        <v>98</v>
      </c>
      <c r="L466" s="195" t="s">
        <v>170</v>
      </c>
      <c r="M466" s="195" t="s">
        <v>250</v>
      </c>
      <c r="N466" s="195" t="s">
        <v>250</v>
      </c>
      <c r="O466" s="195" t="s">
        <v>272</v>
      </c>
      <c r="P466" s="195" t="s">
        <v>1048</v>
      </c>
      <c r="Q466" s="194">
        <v>5</v>
      </c>
      <c r="R466" s="194">
        <v>6</v>
      </c>
      <c r="S466" s="194">
        <v>110</v>
      </c>
      <c r="T466" s="194">
        <v>1</v>
      </c>
      <c r="U466" s="194">
        <v>20</v>
      </c>
      <c r="V466" s="194">
        <v>1</v>
      </c>
      <c r="W466" s="194">
        <v>6</v>
      </c>
      <c r="X466" s="195" t="s">
        <v>323</v>
      </c>
      <c r="Y466" s="195" t="s">
        <v>324</v>
      </c>
      <c r="Z466" s="195" t="s">
        <v>1098</v>
      </c>
      <c r="AA466" s="195" t="s">
        <v>1099</v>
      </c>
    </row>
    <row r="467" spans="1:27" x14ac:dyDescent="0.2">
      <c r="A467" s="194">
        <v>20529</v>
      </c>
      <c r="B467" s="195" t="s">
        <v>2307</v>
      </c>
      <c r="C467" s="195" t="s">
        <v>2304</v>
      </c>
      <c r="D467" s="195" t="s">
        <v>2305</v>
      </c>
      <c r="E467" s="195" t="s">
        <v>2306</v>
      </c>
      <c r="F467" s="195" t="s">
        <v>2306</v>
      </c>
      <c r="G467" s="195" t="s">
        <v>217</v>
      </c>
      <c r="H467" s="195" t="s">
        <v>290</v>
      </c>
      <c r="I467" s="195" t="s">
        <v>169</v>
      </c>
      <c r="J467" s="195" t="s">
        <v>291</v>
      </c>
      <c r="K467" s="195" t="s">
        <v>98</v>
      </c>
      <c r="L467" s="195" t="s">
        <v>110</v>
      </c>
      <c r="M467" s="195" t="s">
        <v>250</v>
      </c>
      <c r="N467" s="195" t="s">
        <v>250</v>
      </c>
      <c r="O467" s="195" t="s">
        <v>272</v>
      </c>
      <c r="P467" s="195" t="s">
        <v>1048</v>
      </c>
      <c r="Q467" s="194">
        <v>5</v>
      </c>
      <c r="R467" s="194">
        <v>6</v>
      </c>
      <c r="S467" s="194">
        <v>110</v>
      </c>
      <c r="T467" s="194">
        <v>1</v>
      </c>
      <c r="U467" s="194">
        <v>20</v>
      </c>
      <c r="V467" s="194">
        <v>1</v>
      </c>
      <c r="W467" s="194">
        <v>6</v>
      </c>
      <c r="X467" s="195" t="s">
        <v>323</v>
      </c>
      <c r="Y467" s="195" t="s">
        <v>324</v>
      </c>
      <c r="Z467" s="195" t="s">
        <v>1098</v>
      </c>
      <c r="AA467" s="195" t="s">
        <v>1099</v>
      </c>
    </row>
    <row r="468" spans="1:27" x14ac:dyDescent="0.2">
      <c r="A468" s="194">
        <v>20530</v>
      </c>
      <c r="B468" s="195" t="s">
        <v>2308</v>
      </c>
      <c r="C468" s="195" t="s">
        <v>2309</v>
      </c>
      <c r="D468" s="195" t="s">
        <v>2305</v>
      </c>
      <c r="E468" s="195" t="s">
        <v>2306</v>
      </c>
      <c r="F468" s="195" t="s">
        <v>2306</v>
      </c>
      <c r="G468" s="195" t="s">
        <v>217</v>
      </c>
      <c r="H468" s="195" t="s">
        <v>290</v>
      </c>
      <c r="I468" s="195" t="s">
        <v>169</v>
      </c>
      <c r="J468" s="195" t="s">
        <v>291</v>
      </c>
      <c r="K468" s="195" t="s">
        <v>98</v>
      </c>
      <c r="L468" s="195" t="s">
        <v>110</v>
      </c>
      <c r="M468" s="195" t="s">
        <v>250</v>
      </c>
      <c r="N468" s="195" t="s">
        <v>250</v>
      </c>
      <c r="O468" s="195" t="s">
        <v>272</v>
      </c>
      <c r="P468" s="195" t="s">
        <v>1048</v>
      </c>
      <c r="Q468" s="194">
        <v>5</v>
      </c>
      <c r="R468" s="194">
        <v>12</v>
      </c>
      <c r="S468" s="194">
        <v>110</v>
      </c>
      <c r="T468" s="194">
        <v>1</v>
      </c>
      <c r="U468" s="194">
        <v>30</v>
      </c>
      <c r="V468" s="194">
        <v>1</v>
      </c>
      <c r="W468" s="194">
        <v>12</v>
      </c>
      <c r="X468" s="195" t="s">
        <v>323</v>
      </c>
      <c r="Y468" s="195" t="s">
        <v>324</v>
      </c>
      <c r="Z468" s="195" t="s">
        <v>1098</v>
      </c>
      <c r="AA468" s="195" t="s">
        <v>1099</v>
      </c>
    </row>
    <row r="469" spans="1:27" x14ac:dyDescent="0.2">
      <c r="A469" s="194">
        <v>20531</v>
      </c>
      <c r="B469" s="195" t="s">
        <v>2310</v>
      </c>
      <c r="C469" s="195" t="s">
        <v>2311</v>
      </c>
      <c r="D469" s="195" t="s">
        <v>2305</v>
      </c>
      <c r="E469" s="195" t="s">
        <v>2306</v>
      </c>
      <c r="F469" s="195" t="s">
        <v>2306</v>
      </c>
      <c r="G469" s="195" t="s">
        <v>217</v>
      </c>
      <c r="H469" s="195" t="s">
        <v>290</v>
      </c>
      <c r="I469" s="195" t="s">
        <v>169</v>
      </c>
      <c r="J469" s="195" t="s">
        <v>291</v>
      </c>
      <c r="K469" s="195" t="s">
        <v>98</v>
      </c>
      <c r="L469" s="195" t="s">
        <v>170</v>
      </c>
      <c r="M469" s="195" t="s">
        <v>250</v>
      </c>
      <c r="N469" s="195" t="s">
        <v>250</v>
      </c>
      <c r="O469" s="195" t="s">
        <v>272</v>
      </c>
      <c r="P469" s="195" t="s">
        <v>1048</v>
      </c>
      <c r="Q469" s="194">
        <v>5</v>
      </c>
      <c r="R469" s="194">
        <v>12</v>
      </c>
      <c r="S469" s="194">
        <v>110</v>
      </c>
      <c r="T469" s="194">
        <v>1</v>
      </c>
      <c r="U469" s="194">
        <v>30</v>
      </c>
      <c r="V469" s="194">
        <v>1</v>
      </c>
      <c r="W469" s="194">
        <v>12</v>
      </c>
      <c r="X469" s="195" t="s">
        <v>323</v>
      </c>
      <c r="Y469" s="195" t="s">
        <v>324</v>
      </c>
      <c r="Z469" s="195" t="s">
        <v>1098</v>
      </c>
      <c r="AA469" s="195" t="s">
        <v>1099</v>
      </c>
    </row>
    <row r="470" spans="1:27" x14ac:dyDescent="0.2">
      <c r="A470" s="194">
        <v>20532</v>
      </c>
      <c r="B470" s="195" t="s">
        <v>2312</v>
      </c>
      <c r="C470" s="195" t="s">
        <v>2313</v>
      </c>
      <c r="D470" s="195" t="s">
        <v>2305</v>
      </c>
      <c r="E470" s="195" t="s">
        <v>2306</v>
      </c>
      <c r="F470" s="195" t="s">
        <v>2306</v>
      </c>
      <c r="G470" s="195" t="s">
        <v>217</v>
      </c>
      <c r="H470" s="195" t="s">
        <v>290</v>
      </c>
      <c r="I470" s="195" t="s">
        <v>169</v>
      </c>
      <c r="J470" s="195" t="s">
        <v>291</v>
      </c>
      <c r="K470" s="195" t="s">
        <v>98</v>
      </c>
      <c r="L470" s="195" t="s">
        <v>170</v>
      </c>
      <c r="M470" s="195" t="s">
        <v>250</v>
      </c>
      <c r="N470" s="195" t="s">
        <v>250</v>
      </c>
      <c r="O470" s="195" t="s">
        <v>272</v>
      </c>
      <c r="P470" s="195" t="s">
        <v>1048</v>
      </c>
      <c r="Q470" s="194">
        <v>5</v>
      </c>
      <c r="R470" s="194">
        <v>6</v>
      </c>
      <c r="S470" s="194">
        <v>110</v>
      </c>
      <c r="T470" s="194">
        <v>1</v>
      </c>
      <c r="U470" s="194">
        <v>10</v>
      </c>
      <c r="V470" s="194">
        <v>1</v>
      </c>
      <c r="W470" s="194">
        <v>6</v>
      </c>
      <c r="X470" s="195" t="s">
        <v>323</v>
      </c>
      <c r="Y470" s="195" t="s">
        <v>324</v>
      </c>
      <c r="Z470" s="195" t="s">
        <v>1098</v>
      </c>
      <c r="AA470" s="195" t="s">
        <v>1099</v>
      </c>
    </row>
    <row r="471" spans="1:27" x14ac:dyDescent="0.2">
      <c r="A471" s="194">
        <v>20533</v>
      </c>
      <c r="B471" s="195" t="s">
        <v>2314</v>
      </c>
      <c r="C471" s="195" t="s">
        <v>2315</v>
      </c>
      <c r="D471" s="195" t="s">
        <v>2316</v>
      </c>
      <c r="E471" s="195" t="s">
        <v>2317</v>
      </c>
      <c r="F471" s="195" t="s">
        <v>2315</v>
      </c>
      <c r="G471" s="195" t="s">
        <v>217</v>
      </c>
      <c r="H471" s="195" t="s">
        <v>290</v>
      </c>
      <c r="I471" s="195" t="s">
        <v>169</v>
      </c>
      <c r="J471" s="195" t="s">
        <v>291</v>
      </c>
      <c r="K471" s="195" t="s">
        <v>98</v>
      </c>
      <c r="L471" s="195" t="s">
        <v>99</v>
      </c>
      <c r="M471" s="195" t="s">
        <v>250</v>
      </c>
      <c r="N471" s="195" t="s">
        <v>250</v>
      </c>
      <c r="O471" s="195" t="s">
        <v>272</v>
      </c>
      <c r="P471" s="195" t="s">
        <v>1048</v>
      </c>
      <c r="Q471" s="194">
        <v>1</v>
      </c>
      <c r="R471" s="194">
        <v>12</v>
      </c>
      <c r="S471" s="194">
        <v>32</v>
      </c>
      <c r="T471" s="194">
        <v>2</v>
      </c>
      <c r="U471" s="194">
        <v>16</v>
      </c>
      <c r="V471" s="194">
        <v>1</v>
      </c>
      <c r="W471" s="194">
        <v>24</v>
      </c>
      <c r="X471" s="195" t="s">
        <v>323</v>
      </c>
      <c r="Y471" s="195" t="s">
        <v>324</v>
      </c>
      <c r="Z471" s="195" t="s">
        <v>1098</v>
      </c>
      <c r="AA471" s="195" t="s">
        <v>1099</v>
      </c>
    </row>
    <row r="472" spans="1:27" x14ac:dyDescent="0.2">
      <c r="A472" s="194">
        <v>20534</v>
      </c>
      <c r="B472" s="195" t="s">
        <v>2318</v>
      </c>
      <c r="C472" s="195" t="s">
        <v>2319</v>
      </c>
      <c r="D472" s="195" t="s">
        <v>2320</v>
      </c>
      <c r="E472" s="195" t="s">
        <v>2318</v>
      </c>
      <c r="F472" s="195" t="s">
        <v>2321</v>
      </c>
      <c r="G472" s="195" t="s">
        <v>217</v>
      </c>
      <c r="H472" s="195" t="s">
        <v>290</v>
      </c>
      <c r="I472" s="195" t="s">
        <v>169</v>
      </c>
      <c r="J472" s="195" t="s">
        <v>291</v>
      </c>
      <c r="K472" s="195" t="s">
        <v>98</v>
      </c>
      <c r="L472" s="195" t="s">
        <v>99</v>
      </c>
      <c r="M472" s="195" t="s">
        <v>250</v>
      </c>
      <c r="N472" s="195" t="s">
        <v>250</v>
      </c>
      <c r="O472" s="195" t="s">
        <v>272</v>
      </c>
      <c r="P472" s="195" t="s">
        <v>1097</v>
      </c>
      <c r="Q472" s="194">
        <v>1</v>
      </c>
      <c r="R472" s="194">
        <v>12</v>
      </c>
      <c r="S472" s="194">
        <v>72</v>
      </c>
      <c r="T472" s="194">
        <v>3</v>
      </c>
      <c r="U472" s="194">
        <v>24</v>
      </c>
      <c r="V472" s="194">
        <v>1</v>
      </c>
      <c r="W472" s="194">
        <v>36</v>
      </c>
      <c r="X472" s="195" t="s">
        <v>377</v>
      </c>
      <c r="Y472" s="195" t="s">
        <v>378</v>
      </c>
      <c r="Z472" s="195" t="s">
        <v>2281</v>
      </c>
      <c r="AA472" s="195" t="s">
        <v>2282</v>
      </c>
    </row>
    <row r="473" spans="1:27" x14ac:dyDescent="0.2">
      <c r="A473" s="194">
        <v>20535</v>
      </c>
      <c r="B473" s="195" t="s">
        <v>2322</v>
      </c>
      <c r="C473" s="195" t="s">
        <v>2323</v>
      </c>
      <c r="D473" s="195" t="s">
        <v>2324</v>
      </c>
      <c r="E473" s="195" t="s">
        <v>2325</v>
      </c>
      <c r="F473" s="195" t="s">
        <v>2326</v>
      </c>
      <c r="G473" s="195" t="s">
        <v>217</v>
      </c>
      <c r="H473" s="195" t="s">
        <v>290</v>
      </c>
      <c r="I473" s="195" t="s">
        <v>169</v>
      </c>
      <c r="J473" s="195" t="s">
        <v>291</v>
      </c>
      <c r="K473" s="195" t="s">
        <v>98</v>
      </c>
      <c r="L473" s="195" t="s">
        <v>99</v>
      </c>
      <c r="M473" s="195" t="s">
        <v>250</v>
      </c>
      <c r="N473" s="195" t="s">
        <v>250</v>
      </c>
      <c r="O473" s="195" t="s">
        <v>272</v>
      </c>
      <c r="P473" s="195" t="s">
        <v>1048</v>
      </c>
      <c r="Q473" s="194">
        <v>5</v>
      </c>
      <c r="R473" s="194">
        <v>24</v>
      </c>
      <c r="S473" s="194">
        <v>230</v>
      </c>
      <c r="T473" s="194">
        <v>3</v>
      </c>
      <c r="U473" s="194">
        <v>35</v>
      </c>
      <c r="V473" s="194">
        <v>1</v>
      </c>
      <c r="W473" s="194">
        <v>72</v>
      </c>
      <c r="X473" s="195" t="s">
        <v>1530</v>
      </c>
      <c r="Y473" s="195" t="s">
        <v>1531</v>
      </c>
      <c r="Z473" s="195" t="s">
        <v>1098</v>
      </c>
      <c r="AA473" s="195" t="s">
        <v>1099</v>
      </c>
    </row>
    <row r="474" spans="1:27" x14ac:dyDescent="0.2">
      <c r="A474" s="194">
        <v>20536</v>
      </c>
      <c r="B474" s="195" t="s">
        <v>2327</v>
      </c>
      <c r="C474" s="195" t="s">
        <v>2328</v>
      </c>
      <c r="D474" s="195" t="s">
        <v>2324</v>
      </c>
      <c r="E474" s="195" t="s">
        <v>2325</v>
      </c>
      <c r="F474" s="195" t="s">
        <v>2326</v>
      </c>
      <c r="G474" s="195" t="s">
        <v>217</v>
      </c>
      <c r="H474" s="195" t="s">
        <v>290</v>
      </c>
      <c r="I474" s="195" t="s">
        <v>169</v>
      </c>
      <c r="J474" s="195" t="s">
        <v>291</v>
      </c>
      <c r="K474" s="195" t="s">
        <v>98</v>
      </c>
      <c r="L474" s="195" t="s">
        <v>99</v>
      </c>
      <c r="M474" s="195" t="s">
        <v>250</v>
      </c>
      <c r="N474" s="195" t="s">
        <v>250</v>
      </c>
      <c r="O474" s="195" t="s">
        <v>272</v>
      </c>
      <c r="P474" s="195" t="s">
        <v>1048</v>
      </c>
      <c r="Q474" s="194">
        <v>5</v>
      </c>
      <c r="R474" s="194">
        <v>24</v>
      </c>
      <c r="S474" s="194">
        <v>230</v>
      </c>
      <c r="T474" s="194">
        <v>3</v>
      </c>
      <c r="U474" s="194">
        <v>15</v>
      </c>
      <c r="V474" s="194">
        <v>1</v>
      </c>
      <c r="W474" s="194">
        <v>72</v>
      </c>
      <c r="X474" s="195" t="s">
        <v>1530</v>
      </c>
      <c r="Y474" s="195" t="s">
        <v>1531</v>
      </c>
      <c r="Z474" s="195" t="s">
        <v>1098</v>
      </c>
      <c r="AA474" s="195" t="s">
        <v>1099</v>
      </c>
    </row>
    <row r="475" spans="1:27" x14ac:dyDescent="0.2">
      <c r="A475" s="194">
        <v>20537</v>
      </c>
      <c r="B475" s="195" t="s">
        <v>2329</v>
      </c>
      <c r="C475" s="195" t="s">
        <v>2330</v>
      </c>
      <c r="D475" s="195" t="s">
        <v>2324</v>
      </c>
      <c r="E475" s="195" t="s">
        <v>2325</v>
      </c>
      <c r="F475" s="195" t="s">
        <v>2326</v>
      </c>
      <c r="G475" s="195" t="s">
        <v>217</v>
      </c>
      <c r="H475" s="195" t="s">
        <v>290</v>
      </c>
      <c r="I475" s="195" t="s">
        <v>169</v>
      </c>
      <c r="J475" s="195" t="s">
        <v>291</v>
      </c>
      <c r="K475" s="195" t="s">
        <v>98</v>
      </c>
      <c r="L475" s="195" t="s">
        <v>99</v>
      </c>
      <c r="M475" s="195" t="s">
        <v>250</v>
      </c>
      <c r="N475" s="195" t="s">
        <v>250</v>
      </c>
      <c r="O475" s="195" t="s">
        <v>272</v>
      </c>
      <c r="P475" s="195" t="s">
        <v>1048</v>
      </c>
      <c r="Q475" s="194">
        <v>5</v>
      </c>
      <c r="R475" s="194">
        <v>24</v>
      </c>
      <c r="S475" s="194">
        <v>230</v>
      </c>
      <c r="T475" s="194">
        <v>2</v>
      </c>
      <c r="U475" s="194">
        <v>15</v>
      </c>
      <c r="V475" s="194">
        <v>1</v>
      </c>
      <c r="W475" s="194">
        <v>48</v>
      </c>
      <c r="X475" s="195" t="s">
        <v>1530</v>
      </c>
      <c r="Y475" s="195" t="s">
        <v>1531</v>
      </c>
      <c r="Z475" s="195" t="s">
        <v>1098</v>
      </c>
      <c r="AA475" s="195" t="s">
        <v>1099</v>
      </c>
    </row>
    <row r="476" spans="1:27" x14ac:dyDescent="0.2">
      <c r="A476" s="194">
        <v>20538</v>
      </c>
      <c r="B476" s="195" t="s">
        <v>2331</v>
      </c>
      <c r="C476" s="195" t="s">
        <v>2332</v>
      </c>
      <c r="D476" s="195" t="s">
        <v>2324</v>
      </c>
      <c r="E476" s="195" t="s">
        <v>2325</v>
      </c>
      <c r="F476" s="195" t="s">
        <v>2326</v>
      </c>
      <c r="G476" s="195" t="s">
        <v>217</v>
      </c>
      <c r="H476" s="195" t="s">
        <v>290</v>
      </c>
      <c r="I476" s="195" t="s">
        <v>169</v>
      </c>
      <c r="J476" s="195" t="s">
        <v>291</v>
      </c>
      <c r="K476" s="195" t="s">
        <v>98</v>
      </c>
      <c r="L476" s="195" t="s">
        <v>99</v>
      </c>
      <c r="M476" s="195" t="s">
        <v>250</v>
      </c>
      <c r="N476" s="195" t="s">
        <v>250</v>
      </c>
      <c r="O476" s="195" t="s">
        <v>272</v>
      </c>
      <c r="P476" s="195" t="s">
        <v>1048</v>
      </c>
      <c r="Q476" s="194">
        <v>5</v>
      </c>
      <c r="R476" s="194">
        <v>24</v>
      </c>
      <c r="S476" s="194">
        <v>230</v>
      </c>
      <c r="T476" s="194">
        <v>1</v>
      </c>
      <c r="U476" s="194">
        <v>10</v>
      </c>
      <c r="V476" s="194">
        <v>1</v>
      </c>
      <c r="W476" s="194">
        <v>24</v>
      </c>
      <c r="X476" s="195" t="s">
        <v>1530</v>
      </c>
      <c r="Y476" s="195" t="s">
        <v>1531</v>
      </c>
      <c r="Z476" s="195" t="s">
        <v>1098</v>
      </c>
      <c r="AA476" s="195" t="s">
        <v>1099</v>
      </c>
    </row>
    <row r="477" spans="1:27" x14ac:dyDescent="0.2">
      <c r="A477" s="194">
        <v>20539</v>
      </c>
      <c r="B477" s="195" t="s">
        <v>2333</v>
      </c>
      <c r="C477" s="195" t="s">
        <v>2334</v>
      </c>
      <c r="D477" s="195" t="s">
        <v>2324</v>
      </c>
      <c r="E477" s="195" t="s">
        <v>2325</v>
      </c>
      <c r="F477" s="195" t="s">
        <v>2326</v>
      </c>
      <c r="G477" s="195" t="s">
        <v>217</v>
      </c>
      <c r="H477" s="195" t="s">
        <v>290</v>
      </c>
      <c r="I477" s="195" t="s">
        <v>169</v>
      </c>
      <c r="J477" s="195" t="s">
        <v>291</v>
      </c>
      <c r="K477" s="195" t="s">
        <v>98</v>
      </c>
      <c r="L477" s="195" t="s">
        <v>99</v>
      </c>
      <c r="M477" s="195" t="s">
        <v>250</v>
      </c>
      <c r="N477" s="195" t="s">
        <v>250</v>
      </c>
      <c r="O477" s="195" t="s">
        <v>272</v>
      </c>
      <c r="P477" s="195" t="s">
        <v>1048</v>
      </c>
      <c r="Q477" s="194">
        <v>5</v>
      </c>
      <c r="R477" s="194">
        <v>24</v>
      </c>
      <c r="S477" s="194">
        <v>230</v>
      </c>
      <c r="T477" s="194">
        <v>2</v>
      </c>
      <c r="U477" s="194">
        <v>20</v>
      </c>
      <c r="V477" s="194">
        <v>1</v>
      </c>
      <c r="W477" s="194">
        <v>48</v>
      </c>
      <c r="X477" s="195" t="s">
        <v>1530</v>
      </c>
      <c r="Y477" s="195" t="s">
        <v>1531</v>
      </c>
      <c r="Z477" s="195" t="s">
        <v>1098</v>
      </c>
      <c r="AA477" s="195" t="s">
        <v>1099</v>
      </c>
    </row>
    <row r="478" spans="1:27" x14ac:dyDescent="0.2">
      <c r="A478" s="194">
        <v>20540</v>
      </c>
      <c r="B478" s="195" t="s">
        <v>2335</v>
      </c>
      <c r="C478" s="195" t="s">
        <v>2336</v>
      </c>
      <c r="D478" s="195" t="s">
        <v>2337</v>
      </c>
      <c r="E478" s="195" t="s">
        <v>2338</v>
      </c>
      <c r="F478" s="195" t="s">
        <v>2339</v>
      </c>
      <c r="G478" s="195" t="s">
        <v>217</v>
      </c>
      <c r="H478" s="195" t="s">
        <v>290</v>
      </c>
      <c r="I478" s="195" t="s">
        <v>169</v>
      </c>
      <c r="J478" s="195" t="s">
        <v>291</v>
      </c>
      <c r="K478" s="195" t="s">
        <v>98</v>
      </c>
      <c r="L478" s="195" t="s">
        <v>110</v>
      </c>
      <c r="M478" s="195" t="s">
        <v>187</v>
      </c>
      <c r="N478" s="195" t="s">
        <v>250</v>
      </c>
      <c r="O478" s="195" t="s">
        <v>272</v>
      </c>
      <c r="P478" s="195" t="s">
        <v>1040</v>
      </c>
      <c r="Q478" s="194">
        <v>2</v>
      </c>
      <c r="R478" s="194">
        <v>24</v>
      </c>
      <c r="S478" s="194">
        <v>57</v>
      </c>
      <c r="T478" s="194">
        <v>1</v>
      </c>
      <c r="U478" s="194">
        <v>12</v>
      </c>
      <c r="V478" s="194">
        <v>1</v>
      </c>
      <c r="W478" s="194">
        <v>24</v>
      </c>
      <c r="X478" s="195" t="s">
        <v>2119</v>
      </c>
      <c r="Y478" s="195" t="s">
        <v>2120</v>
      </c>
      <c r="Z478" s="195" t="s">
        <v>1147</v>
      </c>
      <c r="AA478" s="195" t="s">
        <v>318</v>
      </c>
    </row>
    <row r="479" spans="1:27" x14ac:dyDescent="0.2">
      <c r="A479" s="194">
        <v>20541</v>
      </c>
      <c r="B479" s="195" t="s">
        <v>2340</v>
      </c>
      <c r="C479" s="195" t="s">
        <v>2341</v>
      </c>
      <c r="D479" s="195" t="s">
        <v>2337</v>
      </c>
      <c r="E479" s="195" t="s">
        <v>2338</v>
      </c>
      <c r="F479" s="195" t="s">
        <v>2339</v>
      </c>
      <c r="G479" s="195" t="s">
        <v>217</v>
      </c>
      <c r="H479" s="195" t="s">
        <v>290</v>
      </c>
      <c r="I479" s="195" t="s">
        <v>169</v>
      </c>
      <c r="J479" s="195" t="s">
        <v>291</v>
      </c>
      <c r="K479" s="195" t="s">
        <v>98</v>
      </c>
      <c r="L479" s="195" t="s">
        <v>99</v>
      </c>
      <c r="M479" s="195" t="s">
        <v>250</v>
      </c>
      <c r="N479" s="195" t="s">
        <v>250</v>
      </c>
      <c r="O479" s="195" t="s">
        <v>272</v>
      </c>
      <c r="P479" s="195" t="s">
        <v>1040</v>
      </c>
      <c r="Q479" s="194">
        <v>2</v>
      </c>
      <c r="R479" s="194">
        <v>6</v>
      </c>
      <c r="S479" s="194">
        <v>57</v>
      </c>
      <c r="T479" s="194">
        <v>3</v>
      </c>
      <c r="U479" s="194">
        <v>15</v>
      </c>
      <c r="V479" s="194">
        <v>1</v>
      </c>
      <c r="W479" s="194">
        <v>18</v>
      </c>
      <c r="X479" s="195" t="s">
        <v>2119</v>
      </c>
      <c r="Y479" s="195" t="s">
        <v>2120</v>
      </c>
      <c r="Z479" s="195" t="s">
        <v>1147</v>
      </c>
      <c r="AA479" s="195" t="s">
        <v>318</v>
      </c>
    </row>
    <row r="480" spans="1:27" x14ac:dyDescent="0.2">
      <c r="A480" s="194">
        <v>20542</v>
      </c>
      <c r="B480" s="195" t="s">
        <v>2342</v>
      </c>
      <c r="C480" s="195" t="s">
        <v>2343</v>
      </c>
      <c r="D480" s="195" t="s">
        <v>2344</v>
      </c>
      <c r="E480" s="195" t="s">
        <v>2345</v>
      </c>
      <c r="F480" s="195" t="s">
        <v>2346</v>
      </c>
      <c r="G480" s="195" t="s">
        <v>217</v>
      </c>
      <c r="H480" s="195" t="s">
        <v>290</v>
      </c>
      <c r="I480" s="195" t="s">
        <v>169</v>
      </c>
      <c r="J480" s="195" t="s">
        <v>291</v>
      </c>
      <c r="K480" s="195" t="s">
        <v>98</v>
      </c>
      <c r="L480" s="195" t="s">
        <v>99</v>
      </c>
      <c r="M480" s="195" t="s">
        <v>250</v>
      </c>
      <c r="N480" s="195" t="s">
        <v>250</v>
      </c>
      <c r="O480" s="195" t="s">
        <v>272</v>
      </c>
      <c r="P480" s="195" t="s">
        <v>1048</v>
      </c>
      <c r="Q480" s="194">
        <v>3</v>
      </c>
      <c r="R480" s="194">
        <v>3</v>
      </c>
      <c r="S480" s="194">
        <v>390</v>
      </c>
      <c r="T480" s="194">
        <v>3</v>
      </c>
      <c r="U480" s="194">
        <v>30</v>
      </c>
      <c r="V480" s="194">
        <v>1</v>
      </c>
      <c r="W480" s="194">
        <v>9</v>
      </c>
      <c r="X480" s="195" t="s">
        <v>369</v>
      </c>
      <c r="Y480" s="195" t="s">
        <v>340</v>
      </c>
      <c r="Z480" s="195" t="s">
        <v>1098</v>
      </c>
      <c r="AA480" s="195" t="s">
        <v>1099</v>
      </c>
    </row>
    <row r="481" spans="1:27" x14ac:dyDescent="0.2">
      <c r="A481" s="194">
        <v>20543</v>
      </c>
      <c r="B481" s="195" t="s">
        <v>2347</v>
      </c>
      <c r="C481" s="195" t="s">
        <v>2348</v>
      </c>
      <c r="D481" s="195" t="s">
        <v>2344</v>
      </c>
      <c r="E481" s="195" t="s">
        <v>2345</v>
      </c>
      <c r="F481" s="195" t="s">
        <v>2346</v>
      </c>
      <c r="G481" s="195" t="s">
        <v>217</v>
      </c>
      <c r="H481" s="195" t="s">
        <v>290</v>
      </c>
      <c r="I481" s="195" t="s">
        <v>169</v>
      </c>
      <c r="J481" s="195" t="s">
        <v>291</v>
      </c>
      <c r="K481" s="195" t="s">
        <v>98</v>
      </c>
      <c r="L481" s="195" t="s">
        <v>99</v>
      </c>
      <c r="M481" s="195" t="s">
        <v>250</v>
      </c>
      <c r="N481" s="195" t="s">
        <v>250</v>
      </c>
      <c r="O481" s="195" t="s">
        <v>272</v>
      </c>
      <c r="P481" s="195" t="s">
        <v>1048</v>
      </c>
      <c r="Q481" s="194">
        <v>3</v>
      </c>
      <c r="R481" s="194">
        <v>6</v>
      </c>
      <c r="S481" s="194">
        <v>390</v>
      </c>
      <c r="T481" s="194">
        <v>6</v>
      </c>
      <c r="U481" s="194">
        <v>30</v>
      </c>
      <c r="V481" s="194">
        <v>1</v>
      </c>
      <c r="W481" s="194">
        <v>36</v>
      </c>
      <c r="X481" s="195" t="s">
        <v>369</v>
      </c>
      <c r="Y481" s="195" t="s">
        <v>340</v>
      </c>
      <c r="Z481" s="195" t="s">
        <v>1098</v>
      </c>
      <c r="AA481" s="195" t="s">
        <v>1099</v>
      </c>
    </row>
    <row r="482" spans="1:27" x14ac:dyDescent="0.2">
      <c r="A482" s="194">
        <v>20544</v>
      </c>
      <c r="B482" s="195" t="s">
        <v>2349</v>
      </c>
      <c r="C482" s="195" t="s">
        <v>2350</v>
      </c>
      <c r="D482" s="195" t="s">
        <v>2344</v>
      </c>
      <c r="E482" s="195" t="s">
        <v>2345</v>
      </c>
      <c r="F482" s="195" t="s">
        <v>2346</v>
      </c>
      <c r="G482" s="195" t="s">
        <v>217</v>
      </c>
      <c r="H482" s="195" t="s">
        <v>290</v>
      </c>
      <c r="I482" s="195" t="s">
        <v>169</v>
      </c>
      <c r="J482" s="195" t="s">
        <v>291</v>
      </c>
      <c r="K482" s="195" t="s">
        <v>98</v>
      </c>
      <c r="L482" s="195" t="s">
        <v>99</v>
      </c>
      <c r="M482" s="195" t="s">
        <v>250</v>
      </c>
      <c r="N482" s="195" t="s">
        <v>250</v>
      </c>
      <c r="O482" s="195" t="s">
        <v>272</v>
      </c>
      <c r="P482" s="195" t="s">
        <v>1048</v>
      </c>
      <c r="Q482" s="194">
        <v>3</v>
      </c>
      <c r="R482" s="194">
        <v>3</v>
      </c>
      <c r="S482" s="194">
        <v>390</v>
      </c>
      <c r="T482" s="194">
        <v>4</v>
      </c>
      <c r="U482" s="194">
        <v>30</v>
      </c>
      <c r="V482" s="194">
        <v>1</v>
      </c>
      <c r="W482" s="194">
        <v>12</v>
      </c>
      <c r="X482" s="195" t="s">
        <v>369</v>
      </c>
      <c r="Y482" s="195" t="s">
        <v>340</v>
      </c>
      <c r="Z482" s="195" t="s">
        <v>1098</v>
      </c>
      <c r="AA482" s="195" t="s">
        <v>1099</v>
      </c>
    </row>
    <row r="483" spans="1:27" x14ac:dyDescent="0.2">
      <c r="A483" s="194">
        <v>20545</v>
      </c>
      <c r="B483" s="195" t="s">
        <v>744</v>
      </c>
      <c r="C483" s="195" t="s">
        <v>744</v>
      </c>
      <c r="D483" s="195" t="s">
        <v>2351</v>
      </c>
      <c r="E483" s="195" t="s">
        <v>2352</v>
      </c>
      <c r="F483" s="195" t="s">
        <v>2352</v>
      </c>
      <c r="G483" s="195" t="s">
        <v>217</v>
      </c>
      <c r="H483" s="195" t="s">
        <v>290</v>
      </c>
      <c r="I483" s="195" t="s">
        <v>169</v>
      </c>
      <c r="J483" s="195" t="s">
        <v>291</v>
      </c>
      <c r="K483" s="195" t="s">
        <v>98</v>
      </c>
      <c r="L483" s="195" t="s">
        <v>170</v>
      </c>
      <c r="M483" s="195" t="s">
        <v>250</v>
      </c>
      <c r="N483" s="195" t="s">
        <v>250</v>
      </c>
      <c r="O483" s="195" t="s">
        <v>1075</v>
      </c>
      <c r="P483" s="195" t="s">
        <v>1048</v>
      </c>
      <c r="Q483" s="194">
        <v>2</v>
      </c>
      <c r="R483" s="194">
        <v>12</v>
      </c>
      <c r="S483" s="194">
        <v>16</v>
      </c>
      <c r="T483" s="194">
        <v>1</v>
      </c>
      <c r="U483" s="194">
        <v>8</v>
      </c>
      <c r="V483" s="194">
        <v>1</v>
      </c>
      <c r="W483" s="194">
        <v>12</v>
      </c>
      <c r="X483" s="195" t="s">
        <v>1395</v>
      </c>
      <c r="Y483" s="195" t="s">
        <v>1396</v>
      </c>
      <c r="Z483" s="195" t="s">
        <v>1076</v>
      </c>
      <c r="AA483" s="195" t="s">
        <v>1077</v>
      </c>
    </row>
    <row r="484" spans="1:27" x14ac:dyDescent="0.2">
      <c r="A484" s="194">
        <v>20546</v>
      </c>
      <c r="B484" s="195" t="s">
        <v>745</v>
      </c>
      <c r="C484" s="195" t="s">
        <v>745</v>
      </c>
      <c r="D484" s="195" t="s">
        <v>2351</v>
      </c>
      <c r="E484" s="195" t="s">
        <v>2352</v>
      </c>
      <c r="F484" s="195" t="s">
        <v>2352</v>
      </c>
      <c r="G484" s="195" t="s">
        <v>217</v>
      </c>
      <c r="H484" s="195" t="s">
        <v>290</v>
      </c>
      <c r="I484" s="195" t="s">
        <v>169</v>
      </c>
      <c r="J484" s="195" t="s">
        <v>291</v>
      </c>
      <c r="K484" s="195" t="s">
        <v>98</v>
      </c>
      <c r="L484" s="195" t="s">
        <v>170</v>
      </c>
      <c r="M484" s="195" t="s">
        <v>250</v>
      </c>
      <c r="N484" s="195" t="s">
        <v>250</v>
      </c>
      <c r="O484" s="195" t="s">
        <v>1075</v>
      </c>
      <c r="P484" s="195" t="s">
        <v>1048</v>
      </c>
      <c r="Q484" s="194">
        <v>2</v>
      </c>
      <c r="R484" s="194">
        <v>12</v>
      </c>
      <c r="S484" s="194">
        <v>16</v>
      </c>
      <c r="T484" s="194">
        <v>1</v>
      </c>
      <c r="U484" s="194">
        <v>8</v>
      </c>
      <c r="V484" s="194">
        <v>1</v>
      </c>
      <c r="W484" s="194">
        <v>12</v>
      </c>
      <c r="X484" s="195" t="s">
        <v>1395</v>
      </c>
      <c r="Y484" s="195" t="s">
        <v>1396</v>
      </c>
      <c r="Z484" s="195" t="s">
        <v>1076</v>
      </c>
      <c r="AA484" s="195" t="s">
        <v>1077</v>
      </c>
    </row>
    <row r="485" spans="1:27" x14ac:dyDescent="0.2">
      <c r="A485" s="194">
        <v>20547</v>
      </c>
      <c r="B485" s="195" t="s">
        <v>2353</v>
      </c>
      <c r="C485" s="195" t="s">
        <v>2354</v>
      </c>
      <c r="D485" s="195" t="s">
        <v>2355</v>
      </c>
      <c r="E485" s="195" t="s">
        <v>681</v>
      </c>
      <c r="F485" s="195" t="s">
        <v>682</v>
      </c>
      <c r="G485" s="195" t="s">
        <v>217</v>
      </c>
      <c r="H485" s="195" t="s">
        <v>662</v>
      </c>
      <c r="I485" s="195" t="s">
        <v>663</v>
      </c>
      <c r="J485" s="195" t="s">
        <v>343</v>
      </c>
      <c r="K485" s="195" t="s">
        <v>98</v>
      </c>
      <c r="L485" s="195" t="s">
        <v>99</v>
      </c>
      <c r="M485" s="195" t="s">
        <v>251</v>
      </c>
      <c r="N485" s="195" t="s">
        <v>251</v>
      </c>
      <c r="O485" s="195" t="s">
        <v>272</v>
      </c>
      <c r="P485" s="195" t="s">
        <v>1048</v>
      </c>
      <c r="Q485" s="194">
        <v>2</v>
      </c>
      <c r="R485" s="194">
        <v>6</v>
      </c>
      <c r="S485" s="194">
        <v>60</v>
      </c>
      <c r="T485" s="194">
        <v>1</v>
      </c>
      <c r="U485" s="194">
        <v>40</v>
      </c>
      <c r="V485" s="194">
        <v>1</v>
      </c>
      <c r="W485" s="194">
        <v>6</v>
      </c>
      <c r="X485" s="195" t="s">
        <v>1530</v>
      </c>
      <c r="Y485" s="195" t="s">
        <v>1531</v>
      </c>
      <c r="Z485" s="195" t="s">
        <v>1098</v>
      </c>
      <c r="AA485" s="195" t="s">
        <v>1099</v>
      </c>
    </row>
    <row r="486" spans="1:27" x14ac:dyDescent="0.2">
      <c r="A486" s="194">
        <v>20548</v>
      </c>
      <c r="B486" s="195" t="s">
        <v>2356</v>
      </c>
      <c r="C486" s="195" t="s">
        <v>2357</v>
      </c>
      <c r="D486" s="195" t="s">
        <v>2355</v>
      </c>
      <c r="E486" s="195" t="s">
        <v>681</v>
      </c>
      <c r="F486" s="195" t="s">
        <v>682</v>
      </c>
      <c r="G486" s="195" t="s">
        <v>217</v>
      </c>
      <c r="H486" s="195" t="s">
        <v>662</v>
      </c>
      <c r="I486" s="195" t="s">
        <v>663</v>
      </c>
      <c r="J486" s="195" t="s">
        <v>343</v>
      </c>
      <c r="K486" s="195" t="s">
        <v>98</v>
      </c>
      <c r="L486" s="195" t="s">
        <v>99</v>
      </c>
      <c r="M486" s="195" t="s">
        <v>251</v>
      </c>
      <c r="N486" s="195" t="s">
        <v>251</v>
      </c>
      <c r="O486" s="195" t="s">
        <v>272</v>
      </c>
      <c r="P486" s="195" t="s">
        <v>1048</v>
      </c>
      <c r="Q486" s="194">
        <v>2</v>
      </c>
      <c r="R486" s="194">
        <v>6</v>
      </c>
      <c r="S486" s="194">
        <v>60</v>
      </c>
      <c r="T486" s="194">
        <v>1</v>
      </c>
      <c r="U486" s="194">
        <v>20</v>
      </c>
      <c r="V486" s="194">
        <v>1</v>
      </c>
      <c r="W486" s="194">
        <v>6</v>
      </c>
      <c r="X486" s="195" t="s">
        <v>1530</v>
      </c>
      <c r="Y486" s="195" t="s">
        <v>1531</v>
      </c>
      <c r="Z486" s="195" t="s">
        <v>1098</v>
      </c>
      <c r="AA486" s="195" t="s">
        <v>1099</v>
      </c>
    </row>
    <row r="487" spans="1:27" x14ac:dyDescent="0.2">
      <c r="A487" s="194">
        <v>20549</v>
      </c>
      <c r="B487" s="195" t="s">
        <v>678</v>
      </c>
      <c r="C487" s="195" t="s">
        <v>679</v>
      </c>
      <c r="D487" s="195" t="s">
        <v>2358</v>
      </c>
      <c r="E487" s="195" t="s">
        <v>678</v>
      </c>
      <c r="F487" s="195" t="s">
        <v>680</v>
      </c>
      <c r="G487" s="195" t="s">
        <v>217</v>
      </c>
      <c r="H487" s="195" t="s">
        <v>662</v>
      </c>
      <c r="I487" s="195" t="s">
        <v>663</v>
      </c>
      <c r="J487" s="195" t="s">
        <v>343</v>
      </c>
      <c r="K487" s="195" t="s">
        <v>98</v>
      </c>
      <c r="L487" s="195" t="s">
        <v>99</v>
      </c>
      <c r="M487" s="195" t="s">
        <v>251</v>
      </c>
      <c r="N487" s="195" t="s">
        <v>251</v>
      </c>
      <c r="O487" s="195" t="s">
        <v>272</v>
      </c>
      <c r="P487" s="195" t="s">
        <v>1048</v>
      </c>
      <c r="Q487" s="194">
        <v>1</v>
      </c>
      <c r="R487" s="194">
        <v>18</v>
      </c>
      <c r="S487" s="194">
        <v>24</v>
      </c>
      <c r="T487" s="194">
        <v>1</v>
      </c>
      <c r="U487" s="194">
        <v>24</v>
      </c>
      <c r="V487" s="194">
        <v>1</v>
      </c>
      <c r="W487" s="194">
        <v>18</v>
      </c>
      <c r="X487" s="195" t="s">
        <v>341</v>
      </c>
      <c r="Y487" s="195" t="s">
        <v>342</v>
      </c>
      <c r="Z487" s="195" t="s">
        <v>1147</v>
      </c>
      <c r="AA487" s="195" t="s">
        <v>318</v>
      </c>
    </row>
    <row r="488" spans="1:27" x14ac:dyDescent="0.2">
      <c r="A488" s="194">
        <v>20550</v>
      </c>
      <c r="B488" s="195" t="s">
        <v>2359</v>
      </c>
      <c r="C488" s="195" t="s">
        <v>2359</v>
      </c>
      <c r="D488" s="195" t="s">
        <v>2360</v>
      </c>
      <c r="E488" s="195" t="s">
        <v>2361</v>
      </c>
      <c r="F488" s="195" t="s">
        <v>2362</v>
      </c>
      <c r="G488" s="195" t="s">
        <v>217</v>
      </c>
      <c r="H488" s="195" t="s">
        <v>662</v>
      </c>
      <c r="I488" s="195" t="s">
        <v>663</v>
      </c>
      <c r="J488" s="195" t="s">
        <v>343</v>
      </c>
      <c r="K488" s="195" t="s">
        <v>98</v>
      </c>
      <c r="L488" s="195" t="s">
        <v>99</v>
      </c>
      <c r="M488" s="195" t="s">
        <v>251</v>
      </c>
      <c r="N488" s="195" t="s">
        <v>251</v>
      </c>
      <c r="O488" s="195" t="s">
        <v>1075</v>
      </c>
      <c r="P488" s="195" t="s">
        <v>1048</v>
      </c>
      <c r="Q488" s="194">
        <v>1</v>
      </c>
      <c r="R488" s="194">
        <v>9</v>
      </c>
      <c r="S488" s="194">
        <v>20</v>
      </c>
      <c r="T488" s="194">
        <v>1</v>
      </c>
      <c r="U488" s="194">
        <v>20</v>
      </c>
      <c r="V488" s="194">
        <v>1</v>
      </c>
      <c r="W488" s="194">
        <v>9</v>
      </c>
      <c r="X488" s="195" t="s">
        <v>1530</v>
      </c>
      <c r="Y488" s="195" t="s">
        <v>1531</v>
      </c>
      <c r="Z488" s="195" t="s">
        <v>1098</v>
      </c>
      <c r="AA488" s="195" t="s">
        <v>1099</v>
      </c>
    </row>
    <row r="489" spans="1:27" x14ac:dyDescent="0.2">
      <c r="A489" s="194">
        <v>20551</v>
      </c>
      <c r="B489" s="195" t="s">
        <v>2363</v>
      </c>
      <c r="C489" s="195" t="s">
        <v>2363</v>
      </c>
      <c r="D489" s="195" t="s">
        <v>2364</v>
      </c>
      <c r="E489" s="195" t="s">
        <v>677</v>
      </c>
      <c r="F489" s="195" t="s">
        <v>677</v>
      </c>
      <c r="G489" s="195" t="s">
        <v>217</v>
      </c>
      <c r="H489" s="195" t="s">
        <v>662</v>
      </c>
      <c r="I489" s="195" t="s">
        <v>663</v>
      </c>
      <c r="J489" s="195" t="s">
        <v>343</v>
      </c>
      <c r="K489" s="195" t="s">
        <v>98</v>
      </c>
      <c r="L489" s="195" t="s">
        <v>99</v>
      </c>
      <c r="M489" s="195" t="s">
        <v>251</v>
      </c>
      <c r="N489" s="195" t="s">
        <v>251</v>
      </c>
      <c r="O489" s="195" t="s">
        <v>1075</v>
      </c>
      <c r="P489" s="195" t="s">
        <v>1048</v>
      </c>
      <c r="Q489" s="194">
        <v>1</v>
      </c>
      <c r="R489" s="194">
        <v>18</v>
      </c>
      <c r="S489" s="194">
        <v>8</v>
      </c>
      <c r="T489" s="194">
        <v>1</v>
      </c>
      <c r="U489" s="194">
        <v>8</v>
      </c>
      <c r="V489" s="194">
        <v>1</v>
      </c>
      <c r="W489" s="194">
        <v>18</v>
      </c>
      <c r="X489" s="195" t="s">
        <v>1530</v>
      </c>
      <c r="Y489" s="195" t="s">
        <v>1531</v>
      </c>
      <c r="Z489" s="195" t="s">
        <v>1098</v>
      </c>
      <c r="AA489" s="195" t="s">
        <v>1099</v>
      </c>
    </row>
    <row r="490" spans="1:27" x14ac:dyDescent="0.2">
      <c r="A490" s="194">
        <v>20552</v>
      </c>
      <c r="B490" s="195" t="s">
        <v>2365</v>
      </c>
      <c r="C490" s="195" t="s">
        <v>2366</v>
      </c>
      <c r="D490" s="195" t="s">
        <v>2367</v>
      </c>
      <c r="E490" s="195" t="s">
        <v>2368</v>
      </c>
      <c r="F490" s="195" t="s">
        <v>2369</v>
      </c>
      <c r="G490" s="195" t="s">
        <v>265</v>
      </c>
      <c r="H490" s="195"/>
      <c r="I490" s="195" t="s">
        <v>1185</v>
      </c>
      <c r="J490" s="195" t="s">
        <v>1186</v>
      </c>
      <c r="K490" s="195" t="s">
        <v>98</v>
      </c>
      <c r="L490" s="195" t="s">
        <v>118</v>
      </c>
      <c r="M490" s="195" t="s">
        <v>187</v>
      </c>
      <c r="N490" s="195" t="s">
        <v>449</v>
      </c>
      <c r="O490" s="195" t="s">
        <v>278</v>
      </c>
      <c r="P490" s="195" t="s">
        <v>1048</v>
      </c>
      <c r="Q490" s="194">
        <v>3</v>
      </c>
      <c r="R490" s="194">
        <v>6</v>
      </c>
      <c r="S490" s="194">
        <v>60</v>
      </c>
      <c r="T490" s="194">
        <v>1</v>
      </c>
      <c r="U490" s="194">
        <v>20</v>
      </c>
      <c r="V490" s="194">
        <v>1</v>
      </c>
      <c r="W490" s="194">
        <v>6</v>
      </c>
      <c r="X490" s="195" t="s">
        <v>296</v>
      </c>
      <c r="Y490" s="195" t="s">
        <v>161</v>
      </c>
      <c r="Z490" s="195" t="s">
        <v>1316</v>
      </c>
      <c r="AA490" s="195" t="s">
        <v>1317</v>
      </c>
    </row>
    <row r="491" spans="1:27" x14ac:dyDescent="0.2">
      <c r="A491" s="194">
        <v>20553</v>
      </c>
      <c r="B491" s="195" t="s">
        <v>2370</v>
      </c>
      <c r="C491" s="195" t="s">
        <v>2371</v>
      </c>
      <c r="D491" s="195" t="s">
        <v>2367</v>
      </c>
      <c r="E491" s="195" t="s">
        <v>2368</v>
      </c>
      <c r="F491" s="195" t="s">
        <v>2369</v>
      </c>
      <c r="G491" s="195" t="s">
        <v>265</v>
      </c>
      <c r="H491" s="195"/>
      <c r="I491" s="195" t="s">
        <v>1185</v>
      </c>
      <c r="J491" s="195" t="s">
        <v>1186</v>
      </c>
      <c r="K491" s="195" t="s">
        <v>98</v>
      </c>
      <c r="L491" s="195" t="s">
        <v>118</v>
      </c>
      <c r="M491" s="195" t="s">
        <v>187</v>
      </c>
      <c r="N491" s="195" t="s">
        <v>449</v>
      </c>
      <c r="O491" s="195" t="s">
        <v>278</v>
      </c>
      <c r="P491" s="195" t="s">
        <v>1048</v>
      </c>
      <c r="Q491" s="194">
        <v>3</v>
      </c>
      <c r="R491" s="194">
        <v>6</v>
      </c>
      <c r="S491" s="194">
        <v>60</v>
      </c>
      <c r="T491" s="194">
        <v>1</v>
      </c>
      <c r="U491" s="194">
        <v>20</v>
      </c>
      <c r="V491" s="194">
        <v>1</v>
      </c>
      <c r="W491" s="194">
        <v>6</v>
      </c>
      <c r="X491" s="195" t="s">
        <v>296</v>
      </c>
      <c r="Y491" s="195" t="s">
        <v>161</v>
      </c>
      <c r="Z491" s="195" t="s">
        <v>1316</v>
      </c>
      <c r="AA491" s="195" t="s">
        <v>1317</v>
      </c>
    </row>
    <row r="492" spans="1:27" x14ac:dyDescent="0.2">
      <c r="A492" s="194">
        <v>20554</v>
      </c>
      <c r="B492" s="195" t="s">
        <v>2372</v>
      </c>
      <c r="C492" s="195" t="s">
        <v>2373</v>
      </c>
      <c r="D492" s="195" t="s">
        <v>2367</v>
      </c>
      <c r="E492" s="195" t="s">
        <v>2368</v>
      </c>
      <c r="F492" s="195" t="s">
        <v>2369</v>
      </c>
      <c r="G492" s="195" t="s">
        <v>265</v>
      </c>
      <c r="H492" s="195"/>
      <c r="I492" s="195" t="s">
        <v>1185</v>
      </c>
      <c r="J492" s="195" t="s">
        <v>1186</v>
      </c>
      <c r="K492" s="195" t="s">
        <v>98</v>
      </c>
      <c r="L492" s="195" t="s">
        <v>118</v>
      </c>
      <c r="M492" s="195" t="s">
        <v>187</v>
      </c>
      <c r="N492" s="195" t="s">
        <v>449</v>
      </c>
      <c r="O492" s="195" t="s">
        <v>278</v>
      </c>
      <c r="P492" s="195" t="s">
        <v>1048</v>
      </c>
      <c r="Q492" s="194">
        <v>3</v>
      </c>
      <c r="R492" s="194">
        <v>6</v>
      </c>
      <c r="S492" s="194">
        <v>60</v>
      </c>
      <c r="T492" s="194">
        <v>1</v>
      </c>
      <c r="U492" s="194">
        <v>20</v>
      </c>
      <c r="V492" s="194">
        <v>1</v>
      </c>
      <c r="W492" s="194">
        <v>6</v>
      </c>
      <c r="X492" s="195" t="s">
        <v>296</v>
      </c>
      <c r="Y492" s="195" t="s">
        <v>161</v>
      </c>
      <c r="Z492" s="195" t="s">
        <v>1316</v>
      </c>
      <c r="AA492" s="195" t="s">
        <v>1317</v>
      </c>
    </row>
    <row r="493" spans="1:27" x14ac:dyDescent="0.2">
      <c r="A493" s="194">
        <v>20555</v>
      </c>
      <c r="B493" s="195" t="s">
        <v>2374</v>
      </c>
      <c r="C493" s="195" t="s">
        <v>2375</v>
      </c>
      <c r="D493" s="195" t="s">
        <v>2376</v>
      </c>
      <c r="E493" s="195" t="s">
        <v>2374</v>
      </c>
      <c r="F493" s="195" t="s">
        <v>2374</v>
      </c>
      <c r="G493" s="195" t="s">
        <v>217</v>
      </c>
      <c r="H493" s="195" t="s">
        <v>284</v>
      </c>
      <c r="I493" s="195" t="s">
        <v>113</v>
      </c>
      <c r="J493" s="195" t="s">
        <v>285</v>
      </c>
      <c r="K493" s="195" t="s">
        <v>98</v>
      </c>
      <c r="L493" s="195" t="s">
        <v>99</v>
      </c>
      <c r="M493" s="195" t="s">
        <v>264</v>
      </c>
      <c r="N493" s="195" t="s">
        <v>449</v>
      </c>
      <c r="O493" s="195" t="s">
        <v>272</v>
      </c>
      <c r="P493" s="195" t="s">
        <v>1048</v>
      </c>
      <c r="Q493" s="194">
        <v>1</v>
      </c>
      <c r="R493" s="194">
        <v>24</v>
      </c>
      <c r="S493" s="194">
        <v>60</v>
      </c>
      <c r="T493" s="194">
        <v>6</v>
      </c>
      <c r="U493" s="194">
        <v>10</v>
      </c>
      <c r="V493" s="194">
        <v>1</v>
      </c>
      <c r="W493" s="194">
        <v>144</v>
      </c>
      <c r="X493" s="195" t="s">
        <v>374</v>
      </c>
      <c r="Y493" s="195" t="s">
        <v>375</v>
      </c>
      <c r="Z493" s="195" t="s">
        <v>1098</v>
      </c>
      <c r="AA493" s="195" t="s">
        <v>1099</v>
      </c>
    </row>
    <row r="494" spans="1:27" x14ac:dyDescent="0.2">
      <c r="A494" s="194">
        <v>20556</v>
      </c>
      <c r="B494" s="195" t="s">
        <v>683</v>
      </c>
      <c r="C494" s="195" t="s">
        <v>683</v>
      </c>
      <c r="D494" s="195" t="s">
        <v>2377</v>
      </c>
      <c r="E494" s="195" t="s">
        <v>683</v>
      </c>
      <c r="F494" s="195" t="s">
        <v>683</v>
      </c>
      <c r="G494" s="195" t="s">
        <v>217</v>
      </c>
      <c r="H494" s="195" t="s">
        <v>379</v>
      </c>
      <c r="I494" s="195" t="s">
        <v>380</v>
      </c>
      <c r="J494" s="195" t="s">
        <v>381</v>
      </c>
      <c r="K494" s="195" t="s">
        <v>105</v>
      </c>
      <c r="L494" s="195" t="s">
        <v>99</v>
      </c>
      <c r="M494" s="195" t="s">
        <v>264</v>
      </c>
      <c r="N494" s="195" t="s">
        <v>449</v>
      </c>
      <c r="O494" s="195" t="s">
        <v>272</v>
      </c>
      <c r="P494" s="195" t="s">
        <v>1040</v>
      </c>
      <c r="Q494" s="194">
        <v>1</v>
      </c>
      <c r="R494" s="194">
        <v>1</v>
      </c>
      <c r="S494" s="194">
        <v>30</v>
      </c>
      <c r="T494" s="194">
        <v>2</v>
      </c>
      <c r="U494" s="194">
        <v>15</v>
      </c>
      <c r="V494" s="194">
        <v>1</v>
      </c>
      <c r="W494" s="194">
        <v>2</v>
      </c>
      <c r="X494" s="195" t="s">
        <v>2378</v>
      </c>
      <c r="Y494" s="195" t="s">
        <v>2379</v>
      </c>
      <c r="Z494" s="195" t="s">
        <v>1248</v>
      </c>
      <c r="AA494" s="195" t="s">
        <v>1249</v>
      </c>
    </row>
    <row r="495" spans="1:27" x14ac:dyDescent="0.2">
      <c r="A495" s="194">
        <v>20557</v>
      </c>
      <c r="B495" s="195" t="s">
        <v>2380</v>
      </c>
      <c r="C495" s="195" t="s">
        <v>2381</v>
      </c>
      <c r="D495" s="195" t="s">
        <v>2382</v>
      </c>
      <c r="E495" s="195" t="s">
        <v>2383</v>
      </c>
      <c r="F495" s="195" t="s">
        <v>2384</v>
      </c>
      <c r="G495" s="195" t="s">
        <v>265</v>
      </c>
      <c r="H495" s="195" t="s">
        <v>379</v>
      </c>
      <c r="I495" s="195" t="s">
        <v>380</v>
      </c>
      <c r="J495" s="195" t="s">
        <v>381</v>
      </c>
      <c r="K495" s="195" t="s">
        <v>98</v>
      </c>
      <c r="L495" s="195" t="s">
        <v>118</v>
      </c>
      <c r="M495" s="195" t="s">
        <v>264</v>
      </c>
      <c r="N495" s="195" t="s">
        <v>449</v>
      </c>
      <c r="O495" s="195" t="s">
        <v>272</v>
      </c>
      <c r="P495" s="195" t="s">
        <v>1048</v>
      </c>
      <c r="Q495" s="194">
        <v>2</v>
      </c>
      <c r="R495" s="194">
        <v>12</v>
      </c>
      <c r="S495" s="194">
        <v>64</v>
      </c>
      <c r="T495" s="194">
        <v>1</v>
      </c>
      <c r="U495" s="194">
        <v>32</v>
      </c>
      <c r="V495" s="194">
        <v>1</v>
      </c>
      <c r="W495" s="194">
        <v>12</v>
      </c>
      <c r="X495" s="195" t="s">
        <v>500</v>
      </c>
      <c r="Y495" s="195" t="s">
        <v>501</v>
      </c>
      <c r="Z495" s="195" t="s">
        <v>1069</v>
      </c>
      <c r="AA495" s="195" t="s">
        <v>1070</v>
      </c>
    </row>
    <row r="496" spans="1:27" x14ac:dyDescent="0.2">
      <c r="A496" s="194">
        <v>20558</v>
      </c>
      <c r="B496" s="195" t="s">
        <v>2385</v>
      </c>
      <c r="C496" s="195" t="s">
        <v>2386</v>
      </c>
      <c r="D496" s="195" t="s">
        <v>2382</v>
      </c>
      <c r="E496" s="195" t="s">
        <v>2383</v>
      </c>
      <c r="F496" s="195" t="s">
        <v>2384</v>
      </c>
      <c r="G496" s="195" t="s">
        <v>265</v>
      </c>
      <c r="H496" s="195" t="s">
        <v>379</v>
      </c>
      <c r="I496" s="195" t="s">
        <v>380</v>
      </c>
      <c r="J496" s="195" t="s">
        <v>381</v>
      </c>
      <c r="K496" s="195" t="s">
        <v>98</v>
      </c>
      <c r="L496" s="195" t="s">
        <v>118</v>
      </c>
      <c r="M496" s="195" t="s">
        <v>264</v>
      </c>
      <c r="N496" s="195" t="s">
        <v>449</v>
      </c>
      <c r="O496" s="195" t="s">
        <v>272</v>
      </c>
      <c r="P496" s="195" t="s">
        <v>1048</v>
      </c>
      <c r="Q496" s="194">
        <v>2</v>
      </c>
      <c r="R496" s="194">
        <v>6</v>
      </c>
      <c r="S496" s="194">
        <v>64</v>
      </c>
      <c r="T496" s="194">
        <v>1</v>
      </c>
      <c r="U496" s="194">
        <v>32</v>
      </c>
      <c r="V496" s="194">
        <v>1</v>
      </c>
      <c r="W496" s="194">
        <v>6</v>
      </c>
      <c r="X496" s="195" t="s">
        <v>500</v>
      </c>
      <c r="Y496" s="195" t="s">
        <v>501</v>
      </c>
      <c r="Z496" s="195" t="s">
        <v>1069</v>
      </c>
      <c r="AA496" s="195" t="s">
        <v>1070</v>
      </c>
    </row>
    <row r="497" spans="1:27" x14ac:dyDescent="0.2">
      <c r="A497" s="194">
        <v>20559</v>
      </c>
      <c r="B497" s="195" t="s">
        <v>2387</v>
      </c>
      <c r="C497" s="195" t="s">
        <v>2388</v>
      </c>
      <c r="D497" s="195" t="s">
        <v>2389</v>
      </c>
      <c r="E497" s="195" t="s">
        <v>2387</v>
      </c>
      <c r="F497" s="195" t="s">
        <v>2388</v>
      </c>
      <c r="G497" s="195" t="s">
        <v>265</v>
      </c>
      <c r="H497" s="195" t="s">
        <v>379</v>
      </c>
      <c r="I497" s="195" t="s">
        <v>380</v>
      </c>
      <c r="J497" s="195" t="s">
        <v>381</v>
      </c>
      <c r="K497" s="195" t="s">
        <v>105</v>
      </c>
      <c r="L497" s="195" t="s">
        <v>245</v>
      </c>
      <c r="M497" s="195" t="s">
        <v>437</v>
      </c>
      <c r="N497" s="195" t="s">
        <v>449</v>
      </c>
      <c r="O497" s="195" t="s">
        <v>1075</v>
      </c>
      <c r="P497" s="195" t="s">
        <v>1040</v>
      </c>
      <c r="Q497" s="194">
        <v>1</v>
      </c>
      <c r="R497" s="194">
        <v>6</v>
      </c>
      <c r="S497" s="194">
        <v>28</v>
      </c>
      <c r="T497" s="194">
        <v>2</v>
      </c>
      <c r="U497" s="194">
        <v>14</v>
      </c>
      <c r="V497" s="194">
        <v>1</v>
      </c>
      <c r="W497" s="194">
        <v>12</v>
      </c>
      <c r="X497" s="195" t="s">
        <v>329</v>
      </c>
      <c r="Y497" s="195" t="s">
        <v>330</v>
      </c>
      <c r="Z497" s="195" t="s">
        <v>1147</v>
      </c>
      <c r="AA497" s="195" t="s">
        <v>318</v>
      </c>
    </row>
    <row r="498" spans="1:27" x14ac:dyDescent="0.2">
      <c r="A498" s="194">
        <v>20560</v>
      </c>
      <c r="B498" s="195" t="s">
        <v>2390</v>
      </c>
      <c r="C498" s="195" t="s">
        <v>2391</v>
      </c>
      <c r="D498" s="195" t="s">
        <v>2392</v>
      </c>
      <c r="E498" s="195" t="s">
        <v>2390</v>
      </c>
      <c r="F498" s="195" t="s">
        <v>2391</v>
      </c>
      <c r="G498" s="195" t="s">
        <v>265</v>
      </c>
      <c r="H498" s="195" t="s">
        <v>379</v>
      </c>
      <c r="I498" s="195" t="s">
        <v>380</v>
      </c>
      <c r="J498" s="195" t="s">
        <v>381</v>
      </c>
      <c r="K498" s="195" t="s">
        <v>105</v>
      </c>
      <c r="L498" s="195" t="s">
        <v>245</v>
      </c>
      <c r="M498" s="195" t="s">
        <v>437</v>
      </c>
      <c r="N498" s="195" t="s">
        <v>449</v>
      </c>
      <c r="O498" s="195" t="s">
        <v>1075</v>
      </c>
      <c r="P498" s="195" t="s">
        <v>1040</v>
      </c>
      <c r="Q498" s="194">
        <v>1</v>
      </c>
      <c r="R498" s="194">
        <v>4</v>
      </c>
      <c r="S498" s="194">
        <v>20</v>
      </c>
      <c r="T498" s="194">
        <v>1</v>
      </c>
      <c r="U498" s="194">
        <v>20</v>
      </c>
      <c r="V498" s="194">
        <v>1</v>
      </c>
      <c r="W498" s="194">
        <v>4</v>
      </c>
      <c r="X498" s="195" t="s">
        <v>329</v>
      </c>
      <c r="Y498" s="195" t="s">
        <v>330</v>
      </c>
      <c r="Z498" s="195" t="s">
        <v>1147</v>
      </c>
      <c r="AA498" s="195" t="s">
        <v>318</v>
      </c>
    </row>
    <row r="499" spans="1:27" x14ac:dyDescent="0.2">
      <c r="A499" s="194">
        <v>20561</v>
      </c>
      <c r="B499" s="195" t="s">
        <v>685</v>
      </c>
      <c r="C499" s="195" t="s">
        <v>685</v>
      </c>
      <c r="D499" s="195" t="s">
        <v>2393</v>
      </c>
      <c r="E499" s="195" t="s">
        <v>685</v>
      </c>
      <c r="F499" s="195" t="s">
        <v>2394</v>
      </c>
      <c r="G499" s="195" t="s">
        <v>265</v>
      </c>
      <c r="H499" s="195" t="s">
        <v>379</v>
      </c>
      <c r="I499" s="195" t="s">
        <v>380</v>
      </c>
      <c r="J499" s="195" t="s">
        <v>381</v>
      </c>
      <c r="K499" s="195" t="s">
        <v>98</v>
      </c>
      <c r="L499" s="195" t="s">
        <v>178</v>
      </c>
      <c r="M499" s="195" t="s">
        <v>264</v>
      </c>
      <c r="N499" s="195" t="s">
        <v>449</v>
      </c>
      <c r="O499" s="195" t="s">
        <v>1075</v>
      </c>
      <c r="P499" s="195" t="s">
        <v>1048</v>
      </c>
      <c r="Q499" s="194">
        <v>1</v>
      </c>
      <c r="R499" s="194">
        <v>4</v>
      </c>
      <c r="S499" s="194">
        <v>180</v>
      </c>
      <c r="T499" s="194">
        <v>2</v>
      </c>
      <c r="U499" s="194">
        <v>90</v>
      </c>
      <c r="V499" s="194">
        <v>1</v>
      </c>
      <c r="W499" s="194">
        <v>8</v>
      </c>
      <c r="X499" s="195" t="s">
        <v>329</v>
      </c>
      <c r="Y499" s="195" t="s">
        <v>330</v>
      </c>
      <c r="Z499" s="195" t="s">
        <v>1147</v>
      </c>
      <c r="AA499" s="195" t="s">
        <v>318</v>
      </c>
    </row>
    <row r="500" spans="1:27" x14ac:dyDescent="0.2">
      <c r="A500" s="194">
        <v>20562</v>
      </c>
      <c r="B500" s="195" t="s">
        <v>2395</v>
      </c>
      <c r="C500" s="195" t="s">
        <v>2395</v>
      </c>
      <c r="D500" s="195" t="s">
        <v>2396</v>
      </c>
      <c r="E500" s="195" t="s">
        <v>2397</v>
      </c>
      <c r="F500" s="195" t="s">
        <v>2397</v>
      </c>
      <c r="G500" s="195" t="s">
        <v>265</v>
      </c>
      <c r="H500" s="195" t="s">
        <v>472</v>
      </c>
      <c r="I500" s="195" t="s">
        <v>473</v>
      </c>
      <c r="J500" s="195" t="s">
        <v>474</v>
      </c>
      <c r="K500" s="195" t="s">
        <v>98</v>
      </c>
      <c r="L500" s="195" t="s">
        <v>99</v>
      </c>
      <c r="M500" s="195" t="s">
        <v>264</v>
      </c>
      <c r="N500" s="195" t="s">
        <v>449</v>
      </c>
      <c r="O500" s="195" t="s">
        <v>1075</v>
      </c>
      <c r="P500" s="195" t="s">
        <v>1196</v>
      </c>
      <c r="Q500" s="194">
        <v>5</v>
      </c>
      <c r="R500" s="194">
        <v>3</v>
      </c>
      <c r="S500" s="194">
        <v>250</v>
      </c>
      <c r="T500" s="194">
        <v>5</v>
      </c>
      <c r="U500" s="194">
        <v>10</v>
      </c>
      <c r="V500" s="194">
        <v>1</v>
      </c>
      <c r="W500" s="194">
        <v>15</v>
      </c>
      <c r="X500" s="195" t="s">
        <v>301</v>
      </c>
      <c r="Y500" s="195" t="s">
        <v>174</v>
      </c>
      <c r="Z500" s="195" t="s">
        <v>1259</v>
      </c>
      <c r="AA500" s="195" t="s">
        <v>1260</v>
      </c>
    </row>
    <row r="501" spans="1:27" x14ac:dyDescent="0.2">
      <c r="A501" s="194">
        <v>20563</v>
      </c>
      <c r="B501" s="195" t="s">
        <v>2398</v>
      </c>
      <c r="C501" s="195" t="s">
        <v>2398</v>
      </c>
      <c r="D501" s="195" t="s">
        <v>2396</v>
      </c>
      <c r="E501" s="195" t="s">
        <v>2397</v>
      </c>
      <c r="F501" s="195" t="s">
        <v>2397</v>
      </c>
      <c r="G501" s="195" t="s">
        <v>265</v>
      </c>
      <c r="H501" s="195" t="s">
        <v>472</v>
      </c>
      <c r="I501" s="195" t="s">
        <v>473</v>
      </c>
      <c r="J501" s="195" t="s">
        <v>474</v>
      </c>
      <c r="K501" s="195" t="s">
        <v>98</v>
      </c>
      <c r="L501" s="195" t="s">
        <v>99</v>
      </c>
      <c r="M501" s="195" t="s">
        <v>264</v>
      </c>
      <c r="N501" s="195" t="s">
        <v>449</v>
      </c>
      <c r="O501" s="195" t="s">
        <v>1075</v>
      </c>
      <c r="P501" s="195" t="s">
        <v>1196</v>
      </c>
      <c r="Q501" s="194">
        <v>5</v>
      </c>
      <c r="R501" s="194">
        <v>3</v>
      </c>
      <c r="S501" s="194">
        <v>250</v>
      </c>
      <c r="T501" s="194">
        <v>5</v>
      </c>
      <c r="U501" s="194">
        <v>10</v>
      </c>
      <c r="V501" s="194">
        <v>1</v>
      </c>
      <c r="W501" s="194">
        <v>15</v>
      </c>
      <c r="X501" s="195" t="s">
        <v>301</v>
      </c>
      <c r="Y501" s="195" t="s">
        <v>174</v>
      </c>
      <c r="Z501" s="195" t="s">
        <v>1259</v>
      </c>
      <c r="AA501" s="195" t="s">
        <v>1260</v>
      </c>
    </row>
    <row r="502" spans="1:27" x14ac:dyDescent="0.2">
      <c r="A502" s="194">
        <v>20564</v>
      </c>
      <c r="B502" s="195" t="s">
        <v>2399</v>
      </c>
      <c r="C502" s="195" t="s">
        <v>2399</v>
      </c>
      <c r="D502" s="195" t="s">
        <v>2396</v>
      </c>
      <c r="E502" s="195" t="s">
        <v>2397</v>
      </c>
      <c r="F502" s="195" t="s">
        <v>2397</v>
      </c>
      <c r="G502" s="195" t="s">
        <v>265</v>
      </c>
      <c r="H502" s="195" t="s">
        <v>472</v>
      </c>
      <c r="I502" s="195" t="s">
        <v>473</v>
      </c>
      <c r="J502" s="195" t="s">
        <v>474</v>
      </c>
      <c r="K502" s="195" t="s">
        <v>98</v>
      </c>
      <c r="L502" s="195" t="s">
        <v>99</v>
      </c>
      <c r="M502" s="195" t="s">
        <v>264</v>
      </c>
      <c r="N502" s="195" t="s">
        <v>449</v>
      </c>
      <c r="O502" s="195" t="s">
        <v>1075</v>
      </c>
      <c r="P502" s="195" t="s">
        <v>1196</v>
      </c>
      <c r="Q502" s="194">
        <v>5</v>
      </c>
      <c r="R502" s="194">
        <v>3</v>
      </c>
      <c r="S502" s="194">
        <v>250</v>
      </c>
      <c r="T502" s="194">
        <v>5</v>
      </c>
      <c r="U502" s="194">
        <v>10</v>
      </c>
      <c r="V502" s="194">
        <v>1</v>
      </c>
      <c r="W502" s="194">
        <v>15</v>
      </c>
      <c r="X502" s="195" t="s">
        <v>301</v>
      </c>
      <c r="Y502" s="195" t="s">
        <v>174</v>
      </c>
      <c r="Z502" s="195" t="s">
        <v>1259</v>
      </c>
      <c r="AA502" s="195" t="s">
        <v>1260</v>
      </c>
    </row>
    <row r="503" spans="1:27" x14ac:dyDescent="0.2">
      <c r="A503" s="194">
        <v>20565</v>
      </c>
      <c r="B503" s="195" t="s">
        <v>2400</v>
      </c>
      <c r="C503" s="195" t="s">
        <v>2400</v>
      </c>
      <c r="D503" s="195" t="s">
        <v>2396</v>
      </c>
      <c r="E503" s="195" t="s">
        <v>2397</v>
      </c>
      <c r="F503" s="195" t="s">
        <v>2397</v>
      </c>
      <c r="G503" s="195" t="s">
        <v>265</v>
      </c>
      <c r="H503" s="195" t="s">
        <v>472</v>
      </c>
      <c r="I503" s="195" t="s">
        <v>473</v>
      </c>
      <c r="J503" s="195" t="s">
        <v>474</v>
      </c>
      <c r="K503" s="195" t="s">
        <v>98</v>
      </c>
      <c r="L503" s="195" t="s">
        <v>99</v>
      </c>
      <c r="M503" s="195" t="s">
        <v>264</v>
      </c>
      <c r="N503" s="195" t="s">
        <v>449</v>
      </c>
      <c r="O503" s="195" t="s">
        <v>1075</v>
      </c>
      <c r="P503" s="195" t="s">
        <v>1196</v>
      </c>
      <c r="Q503" s="194">
        <v>5</v>
      </c>
      <c r="R503" s="194">
        <v>3</v>
      </c>
      <c r="S503" s="194">
        <v>250</v>
      </c>
      <c r="T503" s="194">
        <v>5</v>
      </c>
      <c r="U503" s="194">
        <v>10</v>
      </c>
      <c r="V503" s="194">
        <v>1</v>
      </c>
      <c r="W503" s="194">
        <v>15</v>
      </c>
      <c r="X503" s="195" t="s">
        <v>301</v>
      </c>
      <c r="Y503" s="195" t="s">
        <v>174</v>
      </c>
      <c r="Z503" s="195" t="s">
        <v>1259</v>
      </c>
      <c r="AA503" s="195" t="s">
        <v>1260</v>
      </c>
    </row>
    <row r="504" spans="1:27" x14ac:dyDescent="0.2">
      <c r="A504" s="194">
        <v>20566</v>
      </c>
      <c r="B504" s="195" t="s">
        <v>2401</v>
      </c>
      <c r="C504" s="195" t="s">
        <v>2401</v>
      </c>
      <c r="D504" s="195" t="s">
        <v>2396</v>
      </c>
      <c r="E504" s="195" t="s">
        <v>2397</v>
      </c>
      <c r="F504" s="195" t="s">
        <v>2397</v>
      </c>
      <c r="G504" s="195" t="s">
        <v>265</v>
      </c>
      <c r="H504" s="195" t="s">
        <v>472</v>
      </c>
      <c r="I504" s="195" t="s">
        <v>473</v>
      </c>
      <c r="J504" s="195" t="s">
        <v>474</v>
      </c>
      <c r="K504" s="195" t="s">
        <v>98</v>
      </c>
      <c r="L504" s="195" t="s">
        <v>99</v>
      </c>
      <c r="M504" s="195" t="s">
        <v>264</v>
      </c>
      <c r="N504" s="195" t="s">
        <v>449</v>
      </c>
      <c r="O504" s="195" t="s">
        <v>1075</v>
      </c>
      <c r="P504" s="195" t="s">
        <v>1196</v>
      </c>
      <c r="Q504" s="194">
        <v>5</v>
      </c>
      <c r="R504" s="194">
        <v>3</v>
      </c>
      <c r="S504" s="194">
        <v>250</v>
      </c>
      <c r="T504" s="194">
        <v>5</v>
      </c>
      <c r="U504" s="194">
        <v>10</v>
      </c>
      <c r="V504" s="194">
        <v>1</v>
      </c>
      <c r="W504" s="194">
        <v>15</v>
      </c>
      <c r="X504" s="195" t="s">
        <v>301</v>
      </c>
      <c r="Y504" s="195" t="s">
        <v>174</v>
      </c>
      <c r="Z504" s="195" t="s">
        <v>1259</v>
      </c>
      <c r="AA504" s="195" t="s">
        <v>1260</v>
      </c>
    </row>
    <row r="505" spans="1:27" x14ac:dyDescent="0.2">
      <c r="A505" s="194">
        <v>20567</v>
      </c>
      <c r="B505" s="195" t="s">
        <v>454</v>
      </c>
      <c r="C505" s="195" t="s">
        <v>454</v>
      </c>
      <c r="D505" s="195" t="s">
        <v>2402</v>
      </c>
      <c r="E505" s="195" t="s">
        <v>686</v>
      </c>
      <c r="F505" s="195" t="s">
        <v>687</v>
      </c>
      <c r="G505" s="195" t="s">
        <v>263</v>
      </c>
      <c r="H505" s="195" t="s">
        <v>379</v>
      </c>
      <c r="I505" s="195" t="s">
        <v>380</v>
      </c>
      <c r="J505" s="195" t="s">
        <v>381</v>
      </c>
      <c r="K505" s="195" t="s">
        <v>98</v>
      </c>
      <c r="L505" s="195" t="s">
        <v>227</v>
      </c>
      <c r="M505" s="195" t="s">
        <v>453</v>
      </c>
      <c r="N505" s="195" t="s">
        <v>452</v>
      </c>
      <c r="O505" s="195" t="s">
        <v>272</v>
      </c>
      <c r="P505" s="195" t="s">
        <v>1526</v>
      </c>
      <c r="Q505" s="194">
        <v>1</v>
      </c>
      <c r="R505" s="194">
        <v>6</v>
      </c>
      <c r="S505" s="194">
        <v>15</v>
      </c>
      <c r="T505" s="194">
        <v>1</v>
      </c>
      <c r="U505" s="194">
        <v>15</v>
      </c>
      <c r="V505" s="194">
        <v>1</v>
      </c>
      <c r="W505" s="194">
        <v>6</v>
      </c>
      <c r="X505" s="195" t="s">
        <v>377</v>
      </c>
      <c r="Y505" s="195" t="s">
        <v>378</v>
      </c>
      <c r="Z505" s="195" t="s">
        <v>2403</v>
      </c>
      <c r="AA505" s="195" t="s">
        <v>2404</v>
      </c>
    </row>
    <row r="506" spans="1:27" x14ac:dyDescent="0.2">
      <c r="A506" s="194">
        <v>20568</v>
      </c>
      <c r="B506" s="195" t="s">
        <v>686</v>
      </c>
      <c r="C506" s="195" t="s">
        <v>686</v>
      </c>
      <c r="D506" s="195" t="s">
        <v>2405</v>
      </c>
      <c r="E506" s="195" t="s">
        <v>2406</v>
      </c>
      <c r="F506" s="195" t="s">
        <v>2406</v>
      </c>
      <c r="G506" s="195" t="s">
        <v>263</v>
      </c>
      <c r="H506" s="195"/>
      <c r="I506" s="195" t="s">
        <v>1207</v>
      </c>
      <c r="J506" s="195" t="s">
        <v>1208</v>
      </c>
      <c r="K506" s="195" t="s">
        <v>98</v>
      </c>
      <c r="L506" s="195" t="s">
        <v>227</v>
      </c>
      <c r="M506" s="195" t="s">
        <v>453</v>
      </c>
      <c r="N506" s="195" t="s">
        <v>452</v>
      </c>
      <c r="O506" s="195" t="s">
        <v>272</v>
      </c>
      <c r="P506" s="195" t="s">
        <v>1097</v>
      </c>
      <c r="Q506" s="194">
        <v>1</v>
      </c>
      <c r="R506" s="194">
        <v>6</v>
      </c>
      <c r="S506" s="194">
        <v>15</v>
      </c>
      <c r="T506" s="194">
        <v>1</v>
      </c>
      <c r="U506" s="194">
        <v>15</v>
      </c>
      <c r="V506" s="194">
        <v>1</v>
      </c>
      <c r="W506" s="194">
        <v>6</v>
      </c>
      <c r="X506" s="195" t="s">
        <v>377</v>
      </c>
      <c r="Y506" s="195" t="s">
        <v>378</v>
      </c>
      <c r="Z506" s="195" t="s">
        <v>2403</v>
      </c>
      <c r="AA506" s="195" t="s">
        <v>2404</v>
      </c>
    </row>
    <row r="507" spans="1:27" x14ac:dyDescent="0.2">
      <c r="A507" s="194">
        <v>20569</v>
      </c>
      <c r="B507" s="195" t="s">
        <v>2407</v>
      </c>
      <c r="C507" s="195" t="s">
        <v>2408</v>
      </c>
      <c r="D507" s="195" t="s">
        <v>2409</v>
      </c>
      <c r="E507" s="195" t="s">
        <v>2407</v>
      </c>
      <c r="F507" s="195" t="s">
        <v>2410</v>
      </c>
      <c r="G507" s="195" t="s">
        <v>265</v>
      </c>
      <c r="H507" s="195" t="s">
        <v>117</v>
      </c>
      <c r="I507" s="195" t="s">
        <v>1550</v>
      </c>
      <c r="J507" s="195" t="s">
        <v>289</v>
      </c>
      <c r="K507" s="195" t="s">
        <v>98</v>
      </c>
      <c r="L507" s="195" t="s">
        <v>118</v>
      </c>
      <c r="M507" s="195" t="s">
        <v>233</v>
      </c>
      <c r="N507" s="195" t="s">
        <v>171</v>
      </c>
      <c r="O507" s="195" t="s">
        <v>225</v>
      </c>
      <c r="P507" s="195" t="s">
        <v>1040</v>
      </c>
      <c r="Q507" s="194">
        <v>1</v>
      </c>
      <c r="R507" s="194">
        <v>6</v>
      </c>
      <c r="S507" s="194">
        <v>10</v>
      </c>
      <c r="T507" s="194">
        <v>1</v>
      </c>
      <c r="U507" s="194">
        <v>10</v>
      </c>
      <c r="V507" s="194">
        <v>1</v>
      </c>
      <c r="W507" s="194">
        <v>6</v>
      </c>
      <c r="X507" s="195" t="s">
        <v>1124</v>
      </c>
      <c r="Y507" s="195" t="s">
        <v>1125</v>
      </c>
      <c r="Z507" s="195" t="s">
        <v>1098</v>
      </c>
      <c r="AA507" s="195" t="s">
        <v>1099</v>
      </c>
    </row>
    <row r="508" spans="1:27" x14ac:dyDescent="0.2">
      <c r="A508" s="194">
        <v>20570</v>
      </c>
      <c r="B508" s="195" t="s">
        <v>2411</v>
      </c>
      <c r="C508" s="195" t="s">
        <v>2412</v>
      </c>
      <c r="D508" s="195" t="s">
        <v>2413</v>
      </c>
      <c r="E508" s="195" t="s">
        <v>2411</v>
      </c>
      <c r="F508" s="195" t="s">
        <v>2414</v>
      </c>
      <c r="G508" s="195" t="s">
        <v>265</v>
      </c>
      <c r="H508" s="195" t="s">
        <v>117</v>
      </c>
      <c r="I508" s="195" t="s">
        <v>1550</v>
      </c>
      <c r="J508" s="195" t="s">
        <v>289</v>
      </c>
      <c r="K508" s="195" t="s">
        <v>98</v>
      </c>
      <c r="L508" s="195" t="s">
        <v>118</v>
      </c>
      <c r="M508" s="195" t="s">
        <v>233</v>
      </c>
      <c r="N508" s="195" t="s">
        <v>171</v>
      </c>
      <c r="O508" s="195" t="s">
        <v>225</v>
      </c>
      <c r="P508" s="195" t="s">
        <v>1040</v>
      </c>
      <c r="Q508" s="194">
        <v>1</v>
      </c>
      <c r="R508" s="194">
        <v>6</v>
      </c>
      <c r="S508" s="194">
        <v>10</v>
      </c>
      <c r="T508" s="194">
        <v>1</v>
      </c>
      <c r="U508" s="194">
        <v>10</v>
      </c>
      <c r="V508" s="194">
        <v>1</v>
      </c>
      <c r="W508" s="194">
        <v>6</v>
      </c>
      <c r="X508" s="195" t="s">
        <v>1124</v>
      </c>
      <c r="Y508" s="195" t="s">
        <v>1125</v>
      </c>
      <c r="Z508" s="195" t="s">
        <v>1098</v>
      </c>
      <c r="AA508" s="195" t="s">
        <v>1099</v>
      </c>
    </row>
    <row r="509" spans="1:27" x14ac:dyDescent="0.2">
      <c r="A509" s="194">
        <v>20571</v>
      </c>
      <c r="B509" s="195" t="s">
        <v>2415</v>
      </c>
      <c r="C509" s="195" t="s">
        <v>2416</v>
      </c>
      <c r="D509" s="195" t="s">
        <v>2417</v>
      </c>
      <c r="E509" s="195" t="s">
        <v>2415</v>
      </c>
      <c r="F509" s="195" t="s">
        <v>2418</v>
      </c>
      <c r="G509" s="195" t="s">
        <v>265</v>
      </c>
      <c r="H509" s="195" t="s">
        <v>117</v>
      </c>
      <c r="I509" s="195" t="s">
        <v>1550</v>
      </c>
      <c r="J509" s="195" t="s">
        <v>289</v>
      </c>
      <c r="K509" s="195" t="s">
        <v>98</v>
      </c>
      <c r="L509" s="195" t="s">
        <v>118</v>
      </c>
      <c r="M509" s="195" t="s">
        <v>233</v>
      </c>
      <c r="N509" s="195" t="s">
        <v>171</v>
      </c>
      <c r="O509" s="195" t="s">
        <v>225</v>
      </c>
      <c r="P509" s="195" t="s">
        <v>1040</v>
      </c>
      <c r="Q509" s="194">
        <v>1</v>
      </c>
      <c r="R509" s="194">
        <v>6</v>
      </c>
      <c r="S509" s="194">
        <v>10</v>
      </c>
      <c r="T509" s="194">
        <v>1</v>
      </c>
      <c r="U509" s="194">
        <v>10</v>
      </c>
      <c r="V509" s="194">
        <v>1</v>
      </c>
      <c r="W509" s="194">
        <v>6</v>
      </c>
      <c r="X509" s="195" t="s">
        <v>1124</v>
      </c>
      <c r="Y509" s="195" t="s">
        <v>1125</v>
      </c>
      <c r="Z509" s="195" t="s">
        <v>1098</v>
      </c>
      <c r="AA509" s="195" t="s">
        <v>1099</v>
      </c>
    </row>
    <row r="510" spans="1:27" x14ac:dyDescent="0.2">
      <c r="A510" s="194">
        <v>20572</v>
      </c>
      <c r="B510" s="195" t="s">
        <v>688</v>
      </c>
      <c r="C510" s="195" t="s">
        <v>688</v>
      </c>
      <c r="D510" s="195" t="s">
        <v>2419</v>
      </c>
      <c r="E510" s="195" t="s">
        <v>688</v>
      </c>
      <c r="F510" s="195" t="s">
        <v>688</v>
      </c>
      <c r="G510" s="195" t="s">
        <v>265</v>
      </c>
      <c r="H510" s="195" t="s">
        <v>117</v>
      </c>
      <c r="I510" s="195" t="s">
        <v>554</v>
      </c>
      <c r="J510" s="195" t="s">
        <v>555</v>
      </c>
      <c r="K510" s="195" t="s">
        <v>98</v>
      </c>
      <c r="L510" s="195" t="s">
        <v>455</v>
      </c>
      <c r="M510" s="195" t="s">
        <v>306</v>
      </c>
      <c r="N510" s="195" t="s">
        <v>171</v>
      </c>
      <c r="O510" s="195" t="s">
        <v>225</v>
      </c>
      <c r="P510" s="195" t="s">
        <v>1097</v>
      </c>
      <c r="Q510" s="194">
        <v>1</v>
      </c>
      <c r="R510" s="194">
        <v>19</v>
      </c>
      <c r="S510" s="194">
        <v>33</v>
      </c>
      <c r="T510" s="194">
        <v>3</v>
      </c>
      <c r="U510" s="194">
        <v>11</v>
      </c>
      <c r="V510" s="194">
        <v>1</v>
      </c>
      <c r="W510" s="194">
        <v>57</v>
      </c>
      <c r="X510" s="195" t="s">
        <v>377</v>
      </c>
      <c r="Y510" s="195" t="s">
        <v>378</v>
      </c>
      <c r="Z510" s="195" t="s">
        <v>1093</v>
      </c>
      <c r="AA510" s="195" t="s">
        <v>1094</v>
      </c>
    </row>
    <row r="511" spans="1:27" x14ac:dyDescent="0.2">
      <c r="A511" s="194">
        <v>20573</v>
      </c>
      <c r="B511" s="195" t="s">
        <v>2420</v>
      </c>
      <c r="C511" s="195" t="s">
        <v>2421</v>
      </c>
      <c r="D511" s="195" t="s">
        <v>2422</v>
      </c>
      <c r="E511" s="195" t="s">
        <v>2423</v>
      </c>
      <c r="F511" s="195" t="s">
        <v>2424</v>
      </c>
      <c r="G511" s="195" t="s">
        <v>265</v>
      </c>
      <c r="H511" s="195" t="s">
        <v>117</v>
      </c>
      <c r="I511" s="195" t="s">
        <v>1550</v>
      </c>
      <c r="J511" s="195" t="s">
        <v>289</v>
      </c>
      <c r="K511" s="195" t="s">
        <v>98</v>
      </c>
      <c r="L511" s="195" t="s">
        <v>99</v>
      </c>
      <c r="M511" s="195" t="s">
        <v>262</v>
      </c>
      <c r="N511" s="195" t="s">
        <v>171</v>
      </c>
      <c r="O511" s="195" t="s">
        <v>225</v>
      </c>
      <c r="P511" s="195" t="s">
        <v>1048</v>
      </c>
      <c r="Q511" s="194">
        <v>1</v>
      </c>
      <c r="R511" s="194">
        <v>12</v>
      </c>
      <c r="S511" s="194">
        <v>80</v>
      </c>
      <c r="T511" s="194">
        <v>2</v>
      </c>
      <c r="U511" s="194">
        <v>40</v>
      </c>
      <c r="V511" s="194">
        <v>1</v>
      </c>
      <c r="W511" s="194">
        <v>24</v>
      </c>
      <c r="X511" s="195" t="s">
        <v>361</v>
      </c>
      <c r="Y511" s="195" t="s">
        <v>362</v>
      </c>
      <c r="Z511" s="195" t="s">
        <v>1400</v>
      </c>
      <c r="AA511" s="195" t="s">
        <v>1401</v>
      </c>
    </row>
    <row r="512" spans="1:27" x14ac:dyDescent="0.2">
      <c r="A512" s="194">
        <v>20574</v>
      </c>
      <c r="B512" s="195" t="s">
        <v>2425</v>
      </c>
      <c r="C512" s="195" t="s">
        <v>2426</v>
      </c>
      <c r="D512" s="195" t="s">
        <v>2427</v>
      </c>
      <c r="E512" s="195" t="s">
        <v>2425</v>
      </c>
      <c r="F512" s="195" t="s">
        <v>2428</v>
      </c>
      <c r="G512" s="195" t="s">
        <v>265</v>
      </c>
      <c r="H512" s="195" t="s">
        <v>117</v>
      </c>
      <c r="I512" s="195" t="s">
        <v>1550</v>
      </c>
      <c r="J512" s="195" t="s">
        <v>289</v>
      </c>
      <c r="K512" s="195" t="s">
        <v>98</v>
      </c>
      <c r="L512" s="195" t="s">
        <v>118</v>
      </c>
      <c r="M512" s="195" t="s">
        <v>262</v>
      </c>
      <c r="N512" s="195" t="s">
        <v>171</v>
      </c>
      <c r="O512" s="195" t="s">
        <v>225</v>
      </c>
      <c r="P512" s="195" t="s">
        <v>1048</v>
      </c>
      <c r="Q512" s="194">
        <v>1</v>
      </c>
      <c r="R512" s="194">
        <v>18</v>
      </c>
      <c r="S512" s="194">
        <v>90</v>
      </c>
      <c r="T512" s="194">
        <v>3</v>
      </c>
      <c r="U512" s="194">
        <v>30</v>
      </c>
      <c r="V512" s="194">
        <v>1</v>
      </c>
      <c r="W512" s="194">
        <v>54</v>
      </c>
      <c r="X512" s="195" t="s">
        <v>361</v>
      </c>
      <c r="Y512" s="195" t="s">
        <v>362</v>
      </c>
      <c r="Z512" s="195" t="s">
        <v>1400</v>
      </c>
      <c r="AA512" s="195" t="s">
        <v>1401</v>
      </c>
    </row>
    <row r="513" spans="1:27" x14ac:dyDescent="0.2">
      <c r="A513" s="194">
        <v>20575</v>
      </c>
      <c r="B513" s="195" t="s">
        <v>2429</v>
      </c>
      <c r="C513" s="195" t="s">
        <v>2429</v>
      </c>
      <c r="D513" s="195" t="s">
        <v>2430</v>
      </c>
      <c r="E513" s="195" t="s">
        <v>2429</v>
      </c>
      <c r="F513" s="195" t="s">
        <v>2429</v>
      </c>
      <c r="G513" s="195" t="s">
        <v>265</v>
      </c>
      <c r="H513" s="195" t="s">
        <v>117</v>
      </c>
      <c r="I513" s="195" t="s">
        <v>543</v>
      </c>
      <c r="J513" s="195" t="s">
        <v>544</v>
      </c>
      <c r="K513" s="195" t="s">
        <v>98</v>
      </c>
      <c r="L513" s="195" t="s">
        <v>118</v>
      </c>
      <c r="M513" s="195" t="s">
        <v>420</v>
      </c>
      <c r="N513" s="195" t="s">
        <v>171</v>
      </c>
      <c r="O513" s="195" t="s">
        <v>225</v>
      </c>
      <c r="P513" s="195" t="s">
        <v>1040</v>
      </c>
      <c r="Q513" s="194">
        <v>1</v>
      </c>
      <c r="R513" s="194">
        <v>36</v>
      </c>
      <c r="S513" s="194">
        <v>9</v>
      </c>
      <c r="T513" s="194">
        <v>1</v>
      </c>
      <c r="U513" s="194">
        <v>9</v>
      </c>
      <c r="V513" s="194">
        <v>1</v>
      </c>
      <c r="W513" s="194">
        <v>36</v>
      </c>
      <c r="X513" s="195" t="s">
        <v>500</v>
      </c>
      <c r="Y513" s="195" t="s">
        <v>501</v>
      </c>
      <c r="Z513" s="195" t="s">
        <v>1147</v>
      </c>
      <c r="AA513" s="195" t="s">
        <v>318</v>
      </c>
    </row>
    <row r="514" spans="1:27" x14ac:dyDescent="0.2">
      <c r="A514" s="194">
        <v>20576</v>
      </c>
      <c r="B514" s="195" t="s">
        <v>2431</v>
      </c>
      <c r="C514" s="195" t="s">
        <v>2431</v>
      </c>
      <c r="D514" s="195" t="s">
        <v>2432</v>
      </c>
      <c r="E514" s="195" t="s">
        <v>689</v>
      </c>
      <c r="F514" s="195" t="s">
        <v>690</v>
      </c>
      <c r="G514" s="195" t="s">
        <v>263</v>
      </c>
      <c r="H514" s="195" t="s">
        <v>117</v>
      </c>
      <c r="I514" s="195" t="s">
        <v>554</v>
      </c>
      <c r="J514" s="195" t="s">
        <v>555</v>
      </c>
      <c r="K514" s="195" t="s">
        <v>105</v>
      </c>
      <c r="L514" s="195" t="s">
        <v>485</v>
      </c>
      <c r="M514" s="195" t="s">
        <v>179</v>
      </c>
      <c r="N514" s="195" t="s">
        <v>171</v>
      </c>
      <c r="O514" s="195" t="s">
        <v>278</v>
      </c>
      <c r="P514" s="195" t="s">
        <v>1090</v>
      </c>
      <c r="Q514" s="194">
        <v>4</v>
      </c>
      <c r="R514" s="194">
        <v>1</v>
      </c>
      <c r="S514" s="194">
        <v>53</v>
      </c>
      <c r="T514" s="194">
        <v>2</v>
      </c>
      <c r="U514" s="194">
        <v>5</v>
      </c>
      <c r="V514" s="194">
        <v>1</v>
      </c>
      <c r="W514" s="194">
        <v>2</v>
      </c>
      <c r="X514" s="195" t="s">
        <v>372</v>
      </c>
      <c r="Y514" s="195" t="s">
        <v>373</v>
      </c>
      <c r="Z514" s="195" t="s">
        <v>1259</v>
      </c>
      <c r="AA514" s="195" t="s">
        <v>1260</v>
      </c>
    </row>
    <row r="515" spans="1:27" x14ac:dyDescent="0.2">
      <c r="A515" s="194">
        <v>20577</v>
      </c>
      <c r="B515" s="195" t="s">
        <v>2433</v>
      </c>
      <c r="C515" s="195" t="s">
        <v>2433</v>
      </c>
      <c r="D515" s="195" t="s">
        <v>2432</v>
      </c>
      <c r="E515" s="195" t="s">
        <v>689</v>
      </c>
      <c r="F515" s="195" t="s">
        <v>690</v>
      </c>
      <c r="G515" s="195" t="s">
        <v>263</v>
      </c>
      <c r="H515" s="195" t="s">
        <v>117</v>
      </c>
      <c r="I515" s="195" t="s">
        <v>554</v>
      </c>
      <c r="J515" s="195" t="s">
        <v>555</v>
      </c>
      <c r="K515" s="195" t="s">
        <v>105</v>
      </c>
      <c r="L515" s="195" t="s">
        <v>485</v>
      </c>
      <c r="M515" s="195" t="s">
        <v>241</v>
      </c>
      <c r="N515" s="195" t="s">
        <v>171</v>
      </c>
      <c r="O515" s="195" t="s">
        <v>278</v>
      </c>
      <c r="P515" s="195" t="s">
        <v>1090</v>
      </c>
      <c r="Q515" s="194">
        <v>4</v>
      </c>
      <c r="R515" s="194">
        <v>6</v>
      </c>
      <c r="S515" s="194">
        <v>53</v>
      </c>
      <c r="T515" s="194">
        <v>2</v>
      </c>
      <c r="U515" s="194">
        <v>6</v>
      </c>
      <c r="V515" s="194">
        <v>1</v>
      </c>
      <c r="W515" s="194">
        <v>12</v>
      </c>
      <c r="X515" s="195" t="s">
        <v>372</v>
      </c>
      <c r="Y515" s="195" t="s">
        <v>373</v>
      </c>
      <c r="Z515" s="195" t="s">
        <v>1259</v>
      </c>
      <c r="AA515" s="195" t="s">
        <v>1260</v>
      </c>
    </row>
    <row r="516" spans="1:27" x14ac:dyDescent="0.2">
      <c r="A516" s="194">
        <v>20578</v>
      </c>
      <c r="B516" s="195" t="s">
        <v>2434</v>
      </c>
      <c r="C516" s="195" t="s">
        <v>2434</v>
      </c>
      <c r="D516" s="195" t="s">
        <v>2432</v>
      </c>
      <c r="E516" s="195" t="s">
        <v>689</v>
      </c>
      <c r="F516" s="195" t="s">
        <v>690</v>
      </c>
      <c r="G516" s="195" t="s">
        <v>263</v>
      </c>
      <c r="H516" s="195" t="s">
        <v>117</v>
      </c>
      <c r="I516" s="195" t="s">
        <v>554</v>
      </c>
      <c r="J516" s="195" t="s">
        <v>555</v>
      </c>
      <c r="K516" s="195" t="s">
        <v>105</v>
      </c>
      <c r="L516" s="195" t="s">
        <v>485</v>
      </c>
      <c r="M516" s="195" t="s">
        <v>241</v>
      </c>
      <c r="N516" s="195" t="s">
        <v>171</v>
      </c>
      <c r="O516" s="195" t="s">
        <v>278</v>
      </c>
      <c r="P516" s="195" t="s">
        <v>1090</v>
      </c>
      <c r="Q516" s="194">
        <v>4</v>
      </c>
      <c r="R516" s="194">
        <v>6</v>
      </c>
      <c r="S516" s="194">
        <v>53</v>
      </c>
      <c r="T516" s="194">
        <v>1</v>
      </c>
      <c r="U516" s="194">
        <v>11</v>
      </c>
      <c r="V516" s="194">
        <v>1</v>
      </c>
      <c r="W516" s="194">
        <v>6</v>
      </c>
      <c r="X516" s="195" t="s">
        <v>372</v>
      </c>
      <c r="Y516" s="195" t="s">
        <v>373</v>
      </c>
      <c r="Z516" s="195" t="s">
        <v>1259</v>
      </c>
      <c r="AA516" s="195" t="s">
        <v>1260</v>
      </c>
    </row>
    <row r="517" spans="1:27" x14ac:dyDescent="0.2">
      <c r="A517" s="194">
        <v>20579</v>
      </c>
      <c r="B517" s="195" t="s">
        <v>2435</v>
      </c>
      <c r="C517" s="195" t="s">
        <v>2435</v>
      </c>
      <c r="D517" s="195" t="s">
        <v>2432</v>
      </c>
      <c r="E517" s="195" t="s">
        <v>689</v>
      </c>
      <c r="F517" s="195" t="s">
        <v>690</v>
      </c>
      <c r="G517" s="195" t="s">
        <v>263</v>
      </c>
      <c r="H517" s="195" t="s">
        <v>117</v>
      </c>
      <c r="I517" s="195" t="s">
        <v>554</v>
      </c>
      <c r="J517" s="195" t="s">
        <v>555</v>
      </c>
      <c r="K517" s="195" t="s">
        <v>105</v>
      </c>
      <c r="L517" s="195" t="s">
        <v>485</v>
      </c>
      <c r="M517" s="195" t="s">
        <v>241</v>
      </c>
      <c r="N517" s="195" t="s">
        <v>171</v>
      </c>
      <c r="O517" s="195" t="s">
        <v>278</v>
      </c>
      <c r="P517" s="195" t="s">
        <v>1090</v>
      </c>
      <c r="Q517" s="194">
        <v>4</v>
      </c>
      <c r="R517" s="194">
        <v>6</v>
      </c>
      <c r="S517" s="194">
        <v>53</v>
      </c>
      <c r="T517" s="194">
        <v>2</v>
      </c>
      <c r="U517" s="194">
        <v>10</v>
      </c>
      <c r="V517" s="194">
        <v>1</v>
      </c>
      <c r="W517" s="194">
        <v>12</v>
      </c>
      <c r="X517" s="195" t="s">
        <v>372</v>
      </c>
      <c r="Y517" s="195" t="s">
        <v>373</v>
      </c>
      <c r="Z517" s="195" t="s">
        <v>1259</v>
      </c>
      <c r="AA517" s="195" t="s">
        <v>1260</v>
      </c>
    </row>
    <row r="518" spans="1:27" x14ac:dyDescent="0.2">
      <c r="A518" s="194">
        <v>20580</v>
      </c>
      <c r="B518" s="195" t="s">
        <v>2436</v>
      </c>
      <c r="C518" s="195" t="s">
        <v>2436</v>
      </c>
      <c r="D518" s="195" t="s">
        <v>2437</v>
      </c>
      <c r="E518" s="195" t="s">
        <v>2438</v>
      </c>
      <c r="F518" s="195" t="s">
        <v>2438</v>
      </c>
      <c r="G518" s="195" t="s">
        <v>265</v>
      </c>
      <c r="H518" s="195" t="s">
        <v>117</v>
      </c>
      <c r="I518" s="195" t="s">
        <v>571</v>
      </c>
      <c r="J518" s="195" t="s">
        <v>572</v>
      </c>
      <c r="K518" s="195" t="s">
        <v>98</v>
      </c>
      <c r="L518" s="195" t="s">
        <v>221</v>
      </c>
      <c r="M518" s="195" t="s">
        <v>187</v>
      </c>
      <c r="N518" s="195" t="s">
        <v>171</v>
      </c>
      <c r="O518" s="195" t="s">
        <v>272</v>
      </c>
      <c r="P518" s="195" t="s">
        <v>1215</v>
      </c>
      <c r="Q518" s="194">
        <v>1</v>
      </c>
      <c r="R518" s="194">
        <v>7</v>
      </c>
      <c r="S518" s="194">
        <v>43</v>
      </c>
      <c r="T518" s="194">
        <v>1</v>
      </c>
      <c r="U518" s="194">
        <v>43</v>
      </c>
      <c r="V518" s="194">
        <v>1</v>
      </c>
      <c r="W518" s="194">
        <v>7</v>
      </c>
      <c r="X518" s="195" t="s">
        <v>317</v>
      </c>
      <c r="Y518" s="195" t="s">
        <v>318</v>
      </c>
      <c r="Z518" s="195" t="s">
        <v>1147</v>
      </c>
      <c r="AA518" s="195" t="s">
        <v>318</v>
      </c>
    </row>
    <row r="519" spans="1:27" x14ac:dyDescent="0.2">
      <c r="A519" s="194">
        <v>20581</v>
      </c>
      <c r="B519" s="195" t="s">
        <v>2439</v>
      </c>
      <c r="C519" s="195" t="s">
        <v>2440</v>
      </c>
      <c r="D519" s="195" t="s">
        <v>2441</v>
      </c>
      <c r="E519" s="195" t="s">
        <v>2442</v>
      </c>
      <c r="F519" s="195" t="s">
        <v>2443</v>
      </c>
      <c r="G519" s="195" t="s">
        <v>265</v>
      </c>
      <c r="H519" s="195" t="s">
        <v>117</v>
      </c>
      <c r="I519" s="195" t="s">
        <v>571</v>
      </c>
      <c r="J519" s="195" t="s">
        <v>572</v>
      </c>
      <c r="K519" s="195" t="s">
        <v>98</v>
      </c>
      <c r="L519" s="195" t="s">
        <v>118</v>
      </c>
      <c r="M519" s="195" t="s">
        <v>264</v>
      </c>
      <c r="N519" s="195" t="s">
        <v>171</v>
      </c>
      <c r="O519" s="195" t="s">
        <v>272</v>
      </c>
      <c r="P519" s="195" t="s">
        <v>1048</v>
      </c>
      <c r="Q519" s="194">
        <v>1</v>
      </c>
      <c r="R519" s="194">
        <v>21</v>
      </c>
      <c r="S519" s="194">
        <v>25</v>
      </c>
      <c r="T519" s="194">
        <v>1</v>
      </c>
      <c r="U519" s="194">
        <v>25</v>
      </c>
      <c r="V519" s="194">
        <v>1</v>
      </c>
      <c r="W519" s="194">
        <v>21</v>
      </c>
      <c r="X519" s="195" t="s">
        <v>296</v>
      </c>
      <c r="Y519" s="195" t="s">
        <v>161</v>
      </c>
      <c r="Z519" s="195" t="s">
        <v>1316</v>
      </c>
      <c r="AA519" s="195" t="s">
        <v>1317</v>
      </c>
    </row>
    <row r="520" spans="1:27" x14ac:dyDescent="0.2">
      <c r="A520" s="194">
        <v>20582</v>
      </c>
      <c r="B520" s="195" t="s">
        <v>2444</v>
      </c>
      <c r="C520" s="195" t="s">
        <v>2445</v>
      </c>
      <c r="D520" s="195" t="s">
        <v>2446</v>
      </c>
      <c r="E520" s="195" t="s">
        <v>2444</v>
      </c>
      <c r="F520" s="195" t="s">
        <v>2447</v>
      </c>
      <c r="G520" s="195" t="s">
        <v>265</v>
      </c>
      <c r="H520" s="195" t="s">
        <v>117</v>
      </c>
      <c r="I520" s="195" t="s">
        <v>1550</v>
      </c>
      <c r="J520" s="195" t="s">
        <v>289</v>
      </c>
      <c r="K520" s="195" t="s">
        <v>98</v>
      </c>
      <c r="L520" s="195" t="s">
        <v>118</v>
      </c>
      <c r="M520" s="195" t="s">
        <v>233</v>
      </c>
      <c r="N520" s="195" t="s">
        <v>171</v>
      </c>
      <c r="O520" s="195" t="s">
        <v>272</v>
      </c>
      <c r="P520" s="195" t="s">
        <v>1040</v>
      </c>
      <c r="Q520" s="194">
        <v>1</v>
      </c>
      <c r="R520" s="194">
        <v>6</v>
      </c>
      <c r="S520" s="194">
        <v>10</v>
      </c>
      <c r="T520" s="194">
        <v>1</v>
      </c>
      <c r="U520" s="194">
        <v>10</v>
      </c>
      <c r="V520" s="194">
        <v>1</v>
      </c>
      <c r="W520" s="194">
        <v>6</v>
      </c>
      <c r="X520" s="195" t="s">
        <v>1124</v>
      </c>
      <c r="Y520" s="195" t="s">
        <v>1125</v>
      </c>
      <c r="Z520" s="195" t="s">
        <v>1098</v>
      </c>
      <c r="AA520" s="195" t="s">
        <v>1099</v>
      </c>
    </row>
    <row r="521" spans="1:27" x14ac:dyDescent="0.2">
      <c r="A521" s="194">
        <v>20583</v>
      </c>
      <c r="B521" s="195" t="s">
        <v>2448</v>
      </c>
      <c r="C521" s="195" t="s">
        <v>2449</v>
      </c>
      <c r="D521" s="195" t="s">
        <v>2450</v>
      </c>
      <c r="E521" s="195" t="s">
        <v>2451</v>
      </c>
      <c r="F521" s="195" t="s">
        <v>2449</v>
      </c>
      <c r="G521" s="195" t="s">
        <v>265</v>
      </c>
      <c r="H521" s="195" t="s">
        <v>117</v>
      </c>
      <c r="I521" s="195" t="s">
        <v>1550</v>
      </c>
      <c r="J521" s="195" t="s">
        <v>289</v>
      </c>
      <c r="K521" s="195" t="s">
        <v>98</v>
      </c>
      <c r="L521" s="195" t="s">
        <v>118</v>
      </c>
      <c r="M521" s="195" t="s">
        <v>233</v>
      </c>
      <c r="N521" s="195" t="s">
        <v>171</v>
      </c>
      <c r="O521" s="195" t="s">
        <v>272</v>
      </c>
      <c r="P521" s="195" t="s">
        <v>1040</v>
      </c>
      <c r="Q521" s="194">
        <v>1</v>
      </c>
      <c r="R521" s="194">
        <v>24</v>
      </c>
      <c r="S521" s="194">
        <v>30</v>
      </c>
      <c r="T521" s="194">
        <v>3</v>
      </c>
      <c r="U521" s="194">
        <v>10</v>
      </c>
      <c r="V521" s="194">
        <v>1</v>
      </c>
      <c r="W521" s="194">
        <v>72</v>
      </c>
      <c r="X521" s="195" t="s">
        <v>1124</v>
      </c>
      <c r="Y521" s="195" t="s">
        <v>1125</v>
      </c>
      <c r="Z521" s="195" t="s">
        <v>1098</v>
      </c>
      <c r="AA521" s="195" t="s">
        <v>1099</v>
      </c>
    </row>
    <row r="522" spans="1:27" x14ac:dyDescent="0.2">
      <c r="A522" s="194">
        <v>20584</v>
      </c>
      <c r="B522" s="195" t="s">
        <v>2452</v>
      </c>
      <c r="C522" s="195" t="s">
        <v>2453</v>
      </c>
      <c r="D522" s="195" t="s">
        <v>2454</v>
      </c>
      <c r="E522" s="195" t="s">
        <v>2455</v>
      </c>
      <c r="F522" s="195" t="s">
        <v>2456</v>
      </c>
      <c r="G522" s="195" t="s">
        <v>265</v>
      </c>
      <c r="H522" s="195" t="s">
        <v>117</v>
      </c>
      <c r="I522" s="195" t="s">
        <v>1550</v>
      </c>
      <c r="J522" s="195" t="s">
        <v>289</v>
      </c>
      <c r="K522" s="195" t="s">
        <v>98</v>
      </c>
      <c r="L522" s="195" t="s">
        <v>99</v>
      </c>
      <c r="M522" s="195" t="s">
        <v>262</v>
      </c>
      <c r="N522" s="195" t="s">
        <v>171</v>
      </c>
      <c r="O522" s="195" t="s">
        <v>272</v>
      </c>
      <c r="P522" s="195" t="s">
        <v>1048</v>
      </c>
      <c r="Q522" s="194">
        <v>1</v>
      </c>
      <c r="R522" s="194">
        <v>21</v>
      </c>
      <c r="S522" s="194">
        <v>120</v>
      </c>
      <c r="T522" s="194">
        <v>3</v>
      </c>
      <c r="U522" s="194">
        <v>40</v>
      </c>
      <c r="V522" s="194">
        <v>1</v>
      </c>
      <c r="W522" s="194">
        <v>63</v>
      </c>
      <c r="X522" s="195" t="s">
        <v>361</v>
      </c>
      <c r="Y522" s="195" t="s">
        <v>362</v>
      </c>
      <c r="Z522" s="195" t="s">
        <v>1400</v>
      </c>
      <c r="AA522" s="195" t="s">
        <v>1401</v>
      </c>
    </row>
    <row r="523" spans="1:27" x14ac:dyDescent="0.2">
      <c r="A523" s="194">
        <v>20585</v>
      </c>
      <c r="B523" s="195" t="s">
        <v>2457</v>
      </c>
      <c r="C523" s="195" t="s">
        <v>2458</v>
      </c>
      <c r="D523" s="195" t="s">
        <v>2459</v>
      </c>
      <c r="E523" s="195" t="s">
        <v>2457</v>
      </c>
      <c r="F523" s="195" t="s">
        <v>2460</v>
      </c>
      <c r="G523" s="195" t="s">
        <v>265</v>
      </c>
      <c r="H523" s="195" t="s">
        <v>117</v>
      </c>
      <c r="I523" s="195" t="s">
        <v>1550</v>
      </c>
      <c r="J523" s="195" t="s">
        <v>289</v>
      </c>
      <c r="K523" s="195" t="s">
        <v>98</v>
      </c>
      <c r="L523" s="195" t="s">
        <v>118</v>
      </c>
      <c r="M523" s="195" t="s">
        <v>262</v>
      </c>
      <c r="N523" s="195" t="s">
        <v>171</v>
      </c>
      <c r="O523" s="195" t="s">
        <v>272</v>
      </c>
      <c r="P523" s="195" t="s">
        <v>1048</v>
      </c>
      <c r="Q523" s="194">
        <v>1</v>
      </c>
      <c r="R523" s="194">
        <v>18</v>
      </c>
      <c r="S523" s="194">
        <v>90</v>
      </c>
      <c r="T523" s="194">
        <v>3</v>
      </c>
      <c r="U523" s="194">
        <v>30</v>
      </c>
      <c r="V523" s="194">
        <v>1</v>
      </c>
      <c r="W523" s="194">
        <v>54</v>
      </c>
      <c r="X523" s="195" t="s">
        <v>361</v>
      </c>
      <c r="Y523" s="195" t="s">
        <v>362</v>
      </c>
      <c r="Z523" s="195" t="s">
        <v>1400</v>
      </c>
      <c r="AA523" s="195" t="s">
        <v>1401</v>
      </c>
    </row>
    <row r="524" spans="1:27" x14ac:dyDescent="0.2">
      <c r="A524" s="194">
        <v>20586</v>
      </c>
      <c r="B524" s="195" t="s">
        <v>2461</v>
      </c>
      <c r="C524" s="195" t="s">
        <v>2462</v>
      </c>
      <c r="D524" s="195" t="s">
        <v>2463</v>
      </c>
      <c r="E524" s="195" t="s">
        <v>2464</v>
      </c>
      <c r="F524" s="195" t="s">
        <v>2465</v>
      </c>
      <c r="G524" s="195" t="s">
        <v>265</v>
      </c>
      <c r="H524" s="195" t="s">
        <v>117</v>
      </c>
      <c r="I524" s="195" t="s">
        <v>1550</v>
      </c>
      <c r="J524" s="195" t="s">
        <v>289</v>
      </c>
      <c r="K524" s="195" t="s">
        <v>98</v>
      </c>
      <c r="L524" s="195" t="s">
        <v>99</v>
      </c>
      <c r="M524" s="195" t="s">
        <v>187</v>
      </c>
      <c r="N524" s="195" t="s">
        <v>171</v>
      </c>
      <c r="O524" s="195" t="s">
        <v>1075</v>
      </c>
      <c r="P524" s="195" t="s">
        <v>1215</v>
      </c>
      <c r="Q524" s="194">
        <v>1</v>
      </c>
      <c r="R524" s="194">
        <v>12</v>
      </c>
      <c r="S524" s="194">
        <v>60</v>
      </c>
      <c r="T524" s="194">
        <v>2</v>
      </c>
      <c r="U524" s="194">
        <v>30</v>
      </c>
      <c r="V524" s="194">
        <v>1</v>
      </c>
      <c r="W524" s="194">
        <v>24</v>
      </c>
      <c r="X524" s="195" t="s">
        <v>317</v>
      </c>
      <c r="Y524" s="195" t="s">
        <v>318</v>
      </c>
      <c r="Z524" s="195" t="s">
        <v>1147</v>
      </c>
      <c r="AA524" s="195" t="s">
        <v>318</v>
      </c>
    </row>
    <row r="525" spans="1:27" x14ac:dyDescent="0.2">
      <c r="A525" s="194">
        <v>20587</v>
      </c>
      <c r="B525" s="195" t="s">
        <v>2466</v>
      </c>
      <c r="C525" s="195" t="s">
        <v>2467</v>
      </c>
      <c r="D525" s="195" t="s">
        <v>2468</v>
      </c>
      <c r="E525" s="195" t="s">
        <v>2466</v>
      </c>
      <c r="F525" s="195" t="s">
        <v>2467</v>
      </c>
      <c r="G525" s="195" t="s">
        <v>265</v>
      </c>
      <c r="H525" s="195" t="s">
        <v>117</v>
      </c>
      <c r="I525" s="195" t="s">
        <v>1550</v>
      </c>
      <c r="J525" s="195" t="s">
        <v>289</v>
      </c>
      <c r="K525" s="195" t="s">
        <v>98</v>
      </c>
      <c r="L525" s="195" t="s">
        <v>99</v>
      </c>
      <c r="M525" s="195" t="s">
        <v>187</v>
      </c>
      <c r="N525" s="195" t="s">
        <v>171</v>
      </c>
      <c r="O525" s="195" t="s">
        <v>1075</v>
      </c>
      <c r="P525" s="195" t="s">
        <v>1215</v>
      </c>
      <c r="Q525" s="194">
        <v>1</v>
      </c>
      <c r="R525" s="194">
        <v>12</v>
      </c>
      <c r="S525" s="194">
        <v>60</v>
      </c>
      <c r="T525" s="194">
        <v>2</v>
      </c>
      <c r="U525" s="194">
        <v>30</v>
      </c>
      <c r="V525" s="194">
        <v>1</v>
      </c>
      <c r="W525" s="194">
        <v>24</v>
      </c>
      <c r="X525" s="195" t="s">
        <v>317</v>
      </c>
      <c r="Y525" s="195" t="s">
        <v>318</v>
      </c>
      <c r="Z525" s="195" t="s">
        <v>1147</v>
      </c>
      <c r="AA525" s="195" t="s">
        <v>318</v>
      </c>
    </row>
    <row r="526" spans="1:27" x14ac:dyDescent="0.2">
      <c r="A526" s="194">
        <v>20588</v>
      </c>
      <c r="B526" s="195" t="s">
        <v>2469</v>
      </c>
      <c r="C526" s="195" t="s">
        <v>2470</v>
      </c>
      <c r="D526" s="195" t="s">
        <v>2471</v>
      </c>
      <c r="E526" s="195" t="s">
        <v>2469</v>
      </c>
      <c r="F526" s="195" t="s">
        <v>2470</v>
      </c>
      <c r="G526" s="195" t="s">
        <v>265</v>
      </c>
      <c r="H526" s="195" t="s">
        <v>117</v>
      </c>
      <c r="I526" s="195" t="s">
        <v>1550</v>
      </c>
      <c r="J526" s="195" t="s">
        <v>289</v>
      </c>
      <c r="K526" s="195" t="s">
        <v>98</v>
      </c>
      <c r="L526" s="195" t="s">
        <v>99</v>
      </c>
      <c r="M526" s="195" t="s">
        <v>187</v>
      </c>
      <c r="N526" s="195" t="s">
        <v>171</v>
      </c>
      <c r="O526" s="195" t="s">
        <v>1075</v>
      </c>
      <c r="P526" s="195" t="s">
        <v>1215</v>
      </c>
      <c r="Q526" s="194">
        <v>1</v>
      </c>
      <c r="R526" s="194">
        <v>12</v>
      </c>
      <c r="S526" s="194">
        <v>60</v>
      </c>
      <c r="T526" s="194">
        <v>2</v>
      </c>
      <c r="U526" s="194">
        <v>30</v>
      </c>
      <c r="V526" s="194">
        <v>1</v>
      </c>
      <c r="W526" s="194">
        <v>24</v>
      </c>
      <c r="X526" s="195" t="s">
        <v>317</v>
      </c>
      <c r="Y526" s="195" t="s">
        <v>318</v>
      </c>
      <c r="Z526" s="195" t="s">
        <v>1147</v>
      </c>
      <c r="AA526" s="195" t="s">
        <v>318</v>
      </c>
    </row>
    <row r="527" spans="1:27" x14ac:dyDescent="0.2">
      <c r="A527" s="194">
        <v>20589</v>
      </c>
      <c r="B527" s="195" t="s">
        <v>2472</v>
      </c>
      <c r="C527" s="195" t="s">
        <v>2473</v>
      </c>
      <c r="D527" s="195" t="s">
        <v>2474</v>
      </c>
      <c r="E527" s="195" t="s">
        <v>2472</v>
      </c>
      <c r="F527" s="195" t="s">
        <v>2475</v>
      </c>
      <c r="G527" s="195" t="s">
        <v>265</v>
      </c>
      <c r="H527" s="195" t="s">
        <v>117</v>
      </c>
      <c r="I527" s="195" t="s">
        <v>1550</v>
      </c>
      <c r="J527" s="195" t="s">
        <v>289</v>
      </c>
      <c r="K527" s="195" t="s">
        <v>98</v>
      </c>
      <c r="L527" s="195" t="s">
        <v>99</v>
      </c>
      <c r="M527" s="195" t="s">
        <v>187</v>
      </c>
      <c r="N527" s="195" t="s">
        <v>171</v>
      </c>
      <c r="O527" s="195" t="s">
        <v>1075</v>
      </c>
      <c r="P527" s="195" t="s">
        <v>1215</v>
      </c>
      <c r="Q527" s="194">
        <v>1</v>
      </c>
      <c r="R527" s="194">
        <v>12</v>
      </c>
      <c r="S527" s="194">
        <v>60</v>
      </c>
      <c r="T527" s="194">
        <v>2</v>
      </c>
      <c r="U527" s="194">
        <v>30</v>
      </c>
      <c r="V527" s="194">
        <v>1</v>
      </c>
      <c r="W527" s="194">
        <v>24</v>
      </c>
      <c r="X527" s="195" t="s">
        <v>317</v>
      </c>
      <c r="Y527" s="195" t="s">
        <v>318</v>
      </c>
      <c r="Z527" s="195" t="s">
        <v>1147</v>
      </c>
      <c r="AA527" s="195" t="s">
        <v>318</v>
      </c>
    </row>
    <row r="528" spans="1:27" x14ac:dyDescent="0.2">
      <c r="A528" s="194">
        <v>20590</v>
      </c>
      <c r="B528" s="195" t="s">
        <v>2476</v>
      </c>
      <c r="C528" s="195" t="s">
        <v>2477</v>
      </c>
      <c r="D528" s="195" t="s">
        <v>2478</v>
      </c>
      <c r="E528" s="195" t="s">
        <v>2476</v>
      </c>
      <c r="F528" s="195" t="s">
        <v>2477</v>
      </c>
      <c r="G528" s="195" t="s">
        <v>265</v>
      </c>
      <c r="H528" s="195" t="s">
        <v>117</v>
      </c>
      <c r="I528" s="195" t="s">
        <v>1550</v>
      </c>
      <c r="J528" s="195" t="s">
        <v>289</v>
      </c>
      <c r="K528" s="195" t="s">
        <v>98</v>
      </c>
      <c r="L528" s="195" t="s">
        <v>99</v>
      </c>
      <c r="M528" s="195" t="s">
        <v>187</v>
      </c>
      <c r="N528" s="195" t="s">
        <v>171</v>
      </c>
      <c r="O528" s="195" t="s">
        <v>1075</v>
      </c>
      <c r="P528" s="195" t="s">
        <v>1215</v>
      </c>
      <c r="Q528" s="194">
        <v>1</v>
      </c>
      <c r="R528" s="194">
        <v>12</v>
      </c>
      <c r="S528" s="194">
        <v>60</v>
      </c>
      <c r="T528" s="194">
        <v>2</v>
      </c>
      <c r="U528" s="194">
        <v>30</v>
      </c>
      <c r="V528" s="194">
        <v>1</v>
      </c>
      <c r="W528" s="194">
        <v>24</v>
      </c>
      <c r="X528" s="195" t="s">
        <v>317</v>
      </c>
      <c r="Y528" s="195" t="s">
        <v>318</v>
      </c>
      <c r="Z528" s="195" t="s">
        <v>1147</v>
      </c>
      <c r="AA528" s="195" t="s">
        <v>318</v>
      </c>
    </row>
    <row r="529" spans="1:27" x14ac:dyDescent="0.2">
      <c r="A529" s="194">
        <v>20591</v>
      </c>
      <c r="B529" s="195" t="s">
        <v>2479</v>
      </c>
      <c r="C529" s="195" t="s">
        <v>2480</v>
      </c>
      <c r="D529" s="195" t="s">
        <v>2481</v>
      </c>
      <c r="E529" s="195" t="s">
        <v>2479</v>
      </c>
      <c r="F529" s="195" t="s">
        <v>2482</v>
      </c>
      <c r="G529" s="195" t="s">
        <v>265</v>
      </c>
      <c r="H529" s="195" t="s">
        <v>117</v>
      </c>
      <c r="I529" s="195" t="s">
        <v>1550</v>
      </c>
      <c r="J529" s="195" t="s">
        <v>289</v>
      </c>
      <c r="K529" s="195" t="s">
        <v>98</v>
      </c>
      <c r="L529" s="195" t="s">
        <v>118</v>
      </c>
      <c r="M529" s="195" t="s">
        <v>233</v>
      </c>
      <c r="N529" s="195" t="s">
        <v>171</v>
      </c>
      <c r="O529" s="195" t="s">
        <v>1075</v>
      </c>
      <c r="P529" s="195" t="s">
        <v>1040</v>
      </c>
      <c r="Q529" s="194">
        <v>1</v>
      </c>
      <c r="R529" s="194">
        <v>3</v>
      </c>
      <c r="S529" s="194">
        <v>60</v>
      </c>
      <c r="T529" s="194">
        <v>1</v>
      </c>
      <c r="U529" s="194">
        <v>60</v>
      </c>
      <c r="V529" s="194">
        <v>1</v>
      </c>
      <c r="W529" s="194">
        <v>3</v>
      </c>
      <c r="X529" s="195" t="s">
        <v>1124</v>
      </c>
      <c r="Y529" s="195" t="s">
        <v>1125</v>
      </c>
      <c r="Z529" s="195" t="s">
        <v>1098</v>
      </c>
      <c r="AA529" s="195" t="s">
        <v>1099</v>
      </c>
    </row>
    <row r="530" spans="1:27" x14ac:dyDescent="0.2">
      <c r="A530" s="194">
        <v>20592</v>
      </c>
      <c r="B530" s="195" t="s">
        <v>2483</v>
      </c>
      <c r="C530" s="195" t="s">
        <v>2484</v>
      </c>
      <c r="D530" s="195" t="s">
        <v>2485</v>
      </c>
      <c r="E530" s="195" t="s">
        <v>2483</v>
      </c>
      <c r="F530" s="195" t="s">
        <v>2486</v>
      </c>
      <c r="G530" s="195" t="s">
        <v>265</v>
      </c>
      <c r="H530" s="195" t="s">
        <v>117</v>
      </c>
      <c r="I530" s="195" t="s">
        <v>1550</v>
      </c>
      <c r="J530" s="195" t="s">
        <v>289</v>
      </c>
      <c r="K530" s="195" t="s">
        <v>98</v>
      </c>
      <c r="L530" s="195" t="s">
        <v>118</v>
      </c>
      <c r="M530" s="195" t="s">
        <v>233</v>
      </c>
      <c r="N530" s="195" t="s">
        <v>171</v>
      </c>
      <c r="O530" s="195" t="s">
        <v>1075</v>
      </c>
      <c r="P530" s="195" t="s">
        <v>1040</v>
      </c>
      <c r="Q530" s="194">
        <v>1</v>
      </c>
      <c r="R530" s="194">
        <v>3</v>
      </c>
      <c r="S530" s="194">
        <v>60</v>
      </c>
      <c r="T530" s="194">
        <v>1</v>
      </c>
      <c r="U530" s="194">
        <v>60</v>
      </c>
      <c r="V530" s="194">
        <v>1</v>
      </c>
      <c r="W530" s="194">
        <v>3</v>
      </c>
      <c r="X530" s="195" t="s">
        <v>1124</v>
      </c>
      <c r="Y530" s="195" t="s">
        <v>1125</v>
      </c>
      <c r="Z530" s="195" t="s">
        <v>1098</v>
      </c>
      <c r="AA530" s="195" t="s">
        <v>1099</v>
      </c>
    </row>
    <row r="531" spans="1:27" x14ac:dyDescent="0.2">
      <c r="A531" s="194">
        <v>20593</v>
      </c>
      <c r="B531" s="195" t="s">
        <v>2487</v>
      </c>
      <c r="C531" s="195" t="s">
        <v>2488</v>
      </c>
      <c r="D531" s="195" t="s">
        <v>2489</v>
      </c>
      <c r="E531" s="195" t="s">
        <v>2487</v>
      </c>
      <c r="F531" s="195" t="s">
        <v>2488</v>
      </c>
      <c r="G531" s="195" t="s">
        <v>265</v>
      </c>
      <c r="H531" s="195" t="s">
        <v>117</v>
      </c>
      <c r="I531" s="195" t="s">
        <v>1550</v>
      </c>
      <c r="J531" s="195" t="s">
        <v>289</v>
      </c>
      <c r="K531" s="195" t="s">
        <v>98</v>
      </c>
      <c r="L531" s="195" t="s">
        <v>118</v>
      </c>
      <c r="M531" s="195" t="s">
        <v>233</v>
      </c>
      <c r="N531" s="195" t="s">
        <v>171</v>
      </c>
      <c r="O531" s="195" t="s">
        <v>1075</v>
      </c>
      <c r="P531" s="195" t="s">
        <v>1040</v>
      </c>
      <c r="Q531" s="194">
        <v>1</v>
      </c>
      <c r="R531" s="194">
        <v>3</v>
      </c>
      <c r="S531" s="194">
        <v>60</v>
      </c>
      <c r="T531" s="194">
        <v>1</v>
      </c>
      <c r="U531" s="194">
        <v>60</v>
      </c>
      <c r="V531" s="194">
        <v>1</v>
      </c>
      <c r="W531" s="194">
        <v>3</v>
      </c>
      <c r="X531" s="195" t="s">
        <v>1124</v>
      </c>
      <c r="Y531" s="195" t="s">
        <v>1125</v>
      </c>
      <c r="Z531" s="195" t="s">
        <v>1098</v>
      </c>
      <c r="AA531" s="195" t="s">
        <v>1099</v>
      </c>
    </row>
    <row r="532" spans="1:27" x14ac:dyDescent="0.2">
      <c r="A532" s="194">
        <v>20594</v>
      </c>
      <c r="B532" s="195" t="s">
        <v>2490</v>
      </c>
      <c r="C532" s="195" t="s">
        <v>2491</v>
      </c>
      <c r="D532" s="195" t="s">
        <v>2492</v>
      </c>
      <c r="E532" s="195" t="s">
        <v>2490</v>
      </c>
      <c r="F532" s="195" t="s">
        <v>2491</v>
      </c>
      <c r="G532" s="195" t="s">
        <v>265</v>
      </c>
      <c r="H532" s="195" t="s">
        <v>117</v>
      </c>
      <c r="I532" s="195" t="s">
        <v>1550</v>
      </c>
      <c r="J532" s="195" t="s">
        <v>289</v>
      </c>
      <c r="K532" s="195" t="s">
        <v>98</v>
      </c>
      <c r="L532" s="195" t="s">
        <v>118</v>
      </c>
      <c r="M532" s="195" t="s">
        <v>233</v>
      </c>
      <c r="N532" s="195" t="s">
        <v>171</v>
      </c>
      <c r="O532" s="195" t="s">
        <v>1075</v>
      </c>
      <c r="P532" s="195" t="s">
        <v>1040</v>
      </c>
      <c r="Q532" s="194">
        <v>1</v>
      </c>
      <c r="R532" s="194">
        <v>3</v>
      </c>
      <c r="S532" s="194">
        <v>60</v>
      </c>
      <c r="T532" s="194">
        <v>1</v>
      </c>
      <c r="U532" s="194">
        <v>60</v>
      </c>
      <c r="V532" s="194">
        <v>1</v>
      </c>
      <c r="W532" s="194">
        <v>3</v>
      </c>
      <c r="X532" s="195" t="s">
        <v>1124</v>
      </c>
      <c r="Y532" s="195" t="s">
        <v>1125</v>
      </c>
      <c r="Z532" s="195" t="s">
        <v>1098</v>
      </c>
      <c r="AA532" s="195" t="s">
        <v>1099</v>
      </c>
    </row>
    <row r="533" spans="1:27" x14ac:dyDescent="0.2">
      <c r="A533" s="194">
        <v>20595</v>
      </c>
      <c r="B533" s="195" t="s">
        <v>2493</v>
      </c>
      <c r="C533" s="195" t="s">
        <v>2494</v>
      </c>
      <c r="D533" s="195" t="s">
        <v>2495</v>
      </c>
      <c r="E533" s="195" t="s">
        <v>2493</v>
      </c>
      <c r="F533" s="195" t="s">
        <v>2494</v>
      </c>
      <c r="G533" s="195" t="s">
        <v>265</v>
      </c>
      <c r="H533" s="195" t="s">
        <v>117</v>
      </c>
      <c r="I533" s="195" t="s">
        <v>1550</v>
      </c>
      <c r="J533" s="195" t="s">
        <v>289</v>
      </c>
      <c r="K533" s="195" t="s">
        <v>98</v>
      </c>
      <c r="L533" s="195" t="s">
        <v>118</v>
      </c>
      <c r="M533" s="195" t="s">
        <v>233</v>
      </c>
      <c r="N533" s="195" t="s">
        <v>171</v>
      </c>
      <c r="O533" s="195" t="s">
        <v>1075</v>
      </c>
      <c r="P533" s="195" t="s">
        <v>1040</v>
      </c>
      <c r="Q533" s="194">
        <v>1</v>
      </c>
      <c r="R533" s="194">
        <v>3</v>
      </c>
      <c r="S533" s="194">
        <v>60</v>
      </c>
      <c r="T533" s="194">
        <v>1</v>
      </c>
      <c r="U533" s="194">
        <v>60</v>
      </c>
      <c r="V533" s="194">
        <v>1</v>
      </c>
      <c r="W533" s="194">
        <v>3</v>
      </c>
      <c r="X533" s="195" t="s">
        <v>1124</v>
      </c>
      <c r="Y533" s="195" t="s">
        <v>1125</v>
      </c>
      <c r="Z533" s="195" t="s">
        <v>1098</v>
      </c>
      <c r="AA533" s="195" t="s">
        <v>1099</v>
      </c>
    </row>
    <row r="534" spans="1:27" x14ac:dyDescent="0.2">
      <c r="A534" s="194">
        <v>20596</v>
      </c>
      <c r="B534" s="195" t="s">
        <v>2496</v>
      </c>
      <c r="C534" s="195" t="s">
        <v>2497</v>
      </c>
      <c r="D534" s="195" t="s">
        <v>2498</v>
      </c>
      <c r="E534" s="195" t="s">
        <v>2496</v>
      </c>
      <c r="F534" s="195" t="s">
        <v>2499</v>
      </c>
      <c r="G534" s="195" t="s">
        <v>265</v>
      </c>
      <c r="H534" s="195" t="s">
        <v>117</v>
      </c>
      <c r="I534" s="195" t="s">
        <v>1550</v>
      </c>
      <c r="J534" s="195" t="s">
        <v>289</v>
      </c>
      <c r="K534" s="195" t="s">
        <v>98</v>
      </c>
      <c r="L534" s="195" t="s">
        <v>118</v>
      </c>
      <c r="M534" s="195" t="s">
        <v>233</v>
      </c>
      <c r="N534" s="195" t="s">
        <v>171</v>
      </c>
      <c r="O534" s="195" t="s">
        <v>1075</v>
      </c>
      <c r="P534" s="195" t="s">
        <v>1040</v>
      </c>
      <c r="Q534" s="194">
        <v>1</v>
      </c>
      <c r="R534" s="194">
        <v>6</v>
      </c>
      <c r="S534" s="194">
        <v>10</v>
      </c>
      <c r="T534" s="194">
        <v>1</v>
      </c>
      <c r="U534" s="194">
        <v>10</v>
      </c>
      <c r="V534" s="194">
        <v>1</v>
      </c>
      <c r="W534" s="194">
        <v>6</v>
      </c>
      <c r="X534" s="195" t="s">
        <v>1124</v>
      </c>
      <c r="Y534" s="195" t="s">
        <v>1125</v>
      </c>
      <c r="Z534" s="195" t="s">
        <v>1098</v>
      </c>
      <c r="AA534" s="195" t="s">
        <v>1099</v>
      </c>
    </row>
    <row r="535" spans="1:27" x14ac:dyDescent="0.2">
      <c r="A535" s="194">
        <v>20597</v>
      </c>
      <c r="B535" s="195" t="s">
        <v>2500</v>
      </c>
      <c r="C535" s="195" t="s">
        <v>2501</v>
      </c>
      <c r="D535" s="195" t="s">
        <v>2502</v>
      </c>
      <c r="E535" s="195" t="s">
        <v>703</v>
      </c>
      <c r="F535" s="195" t="s">
        <v>2503</v>
      </c>
      <c r="G535" s="195" t="s">
        <v>263</v>
      </c>
      <c r="H535" s="195"/>
      <c r="I535" s="195" t="s">
        <v>1207</v>
      </c>
      <c r="J535" s="195" t="s">
        <v>1208</v>
      </c>
      <c r="K535" s="195" t="s">
        <v>98</v>
      </c>
      <c r="L535" s="195" t="s">
        <v>243</v>
      </c>
      <c r="M535" s="195" t="s">
        <v>237</v>
      </c>
      <c r="N535" s="195" t="s">
        <v>2504</v>
      </c>
      <c r="O535" s="195" t="s">
        <v>272</v>
      </c>
      <c r="P535" s="195" t="s">
        <v>1196</v>
      </c>
      <c r="Q535" s="194">
        <v>1</v>
      </c>
      <c r="R535" s="194">
        <v>6</v>
      </c>
      <c r="S535" s="194">
        <v>15</v>
      </c>
      <c r="T535" s="194">
        <v>1</v>
      </c>
      <c r="U535" s="194">
        <v>15</v>
      </c>
      <c r="V535" s="194">
        <v>1</v>
      </c>
      <c r="W535" s="194">
        <v>6</v>
      </c>
      <c r="X535" s="195" t="s">
        <v>463</v>
      </c>
      <c r="Y535" s="195" t="s">
        <v>464</v>
      </c>
      <c r="Z535" s="195" t="s">
        <v>1231</v>
      </c>
      <c r="AA535" s="195" t="s">
        <v>1232</v>
      </c>
    </row>
    <row r="536" spans="1:27" x14ac:dyDescent="0.2">
      <c r="A536" s="194">
        <v>20598</v>
      </c>
      <c r="B536" s="195" t="s">
        <v>2505</v>
      </c>
      <c r="C536" s="195" t="s">
        <v>2506</v>
      </c>
      <c r="D536" s="195" t="s">
        <v>2507</v>
      </c>
      <c r="E536" s="195" t="s">
        <v>2508</v>
      </c>
      <c r="F536" s="195" t="s">
        <v>2509</v>
      </c>
      <c r="G536" s="195" t="s">
        <v>263</v>
      </c>
      <c r="H536" s="195"/>
      <c r="I536" s="195" t="s">
        <v>1207</v>
      </c>
      <c r="J536" s="195" t="s">
        <v>1208</v>
      </c>
      <c r="K536" s="195" t="s">
        <v>98</v>
      </c>
      <c r="L536" s="195" t="s">
        <v>99</v>
      </c>
      <c r="M536" s="195" t="s">
        <v>244</v>
      </c>
      <c r="N536" s="195" t="s">
        <v>2504</v>
      </c>
      <c r="O536" s="195" t="s">
        <v>272</v>
      </c>
      <c r="P536" s="195" t="s">
        <v>1196</v>
      </c>
      <c r="Q536" s="194">
        <v>2</v>
      </c>
      <c r="R536" s="194">
        <v>1</v>
      </c>
      <c r="S536" s="194">
        <v>16</v>
      </c>
      <c r="T536" s="194">
        <v>1</v>
      </c>
      <c r="U536" s="194">
        <v>8</v>
      </c>
      <c r="V536" s="194">
        <v>1</v>
      </c>
      <c r="W536" s="194">
        <v>1</v>
      </c>
      <c r="X536" s="195" t="s">
        <v>385</v>
      </c>
      <c r="Y536" s="195" t="s">
        <v>386</v>
      </c>
      <c r="Z536" s="195" t="s">
        <v>1231</v>
      </c>
      <c r="AA536" s="195" t="s">
        <v>1232</v>
      </c>
    </row>
    <row r="537" spans="1:27" x14ac:dyDescent="0.2">
      <c r="A537" s="194">
        <v>20599</v>
      </c>
      <c r="B537" s="195" t="s">
        <v>2510</v>
      </c>
      <c r="C537" s="195" t="s">
        <v>2511</v>
      </c>
      <c r="D537" s="195" t="s">
        <v>2507</v>
      </c>
      <c r="E537" s="195" t="s">
        <v>2508</v>
      </c>
      <c r="F537" s="195" t="s">
        <v>2509</v>
      </c>
      <c r="G537" s="195" t="s">
        <v>263</v>
      </c>
      <c r="H537" s="195"/>
      <c r="I537" s="195" t="s">
        <v>1207</v>
      </c>
      <c r="J537" s="195" t="s">
        <v>1208</v>
      </c>
      <c r="K537" s="195" t="s">
        <v>98</v>
      </c>
      <c r="L537" s="195" t="s">
        <v>243</v>
      </c>
      <c r="M537" s="195" t="s">
        <v>244</v>
      </c>
      <c r="N537" s="195" t="s">
        <v>2504</v>
      </c>
      <c r="O537" s="195" t="s">
        <v>272</v>
      </c>
      <c r="P537" s="195" t="s">
        <v>1196</v>
      </c>
      <c r="Q537" s="194">
        <v>2</v>
      </c>
      <c r="R537" s="194">
        <v>1</v>
      </c>
      <c r="S537" s="194">
        <v>16</v>
      </c>
      <c r="T537" s="194">
        <v>1</v>
      </c>
      <c r="U537" s="194">
        <v>8</v>
      </c>
      <c r="V537" s="194">
        <v>1</v>
      </c>
      <c r="W537" s="194">
        <v>1</v>
      </c>
      <c r="X537" s="195" t="s">
        <v>385</v>
      </c>
      <c r="Y537" s="195" t="s">
        <v>386</v>
      </c>
      <c r="Z537" s="195" t="s">
        <v>1231</v>
      </c>
      <c r="AA537" s="195" t="s">
        <v>1232</v>
      </c>
    </row>
    <row r="538" spans="1:27" x14ac:dyDescent="0.2">
      <c r="A538" s="194">
        <v>20600</v>
      </c>
      <c r="B538" s="195" t="s">
        <v>2512</v>
      </c>
      <c r="C538" s="195" t="s">
        <v>2513</v>
      </c>
      <c r="D538" s="195" t="s">
        <v>2514</v>
      </c>
      <c r="E538" s="195" t="s">
        <v>2515</v>
      </c>
      <c r="F538" s="195" t="s">
        <v>2516</v>
      </c>
      <c r="G538" s="195" t="s">
        <v>263</v>
      </c>
      <c r="H538" s="195"/>
      <c r="I538" s="195" t="s">
        <v>1207</v>
      </c>
      <c r="J538" s="195" t="s">
        <v>1208</v>
      </c>
      <c r="K538" s="195" t="s">
        <v>98</v>
      </c>
      <c r="L538" s="195" t="s">
        <v>99</v>
      </c>
      <c r="M538" s="195" t="s">
        <v>2517</v>
      </c>
      <c r="N538" s="195" t="s">
        <v>228</v>
      </c>
      <c r="O538" s="195" t="s">
        <v>272</v>
      </c>
      <c r="P538" s="195" t="s">
        <v>1526</v>
      </c>
      <c r="Q538" s="194">
        <v>1</v>
      </c>
      <c r="R538" s="194">
        <v>2</v>
      </c>
      <c r="S538" s="194">
        <v>10</v>
      </c>
      <c r="T538" s="194">
        <v>1</v>
      </c>
      <c r="U538" s="194">
        <v>10</v>
      </c>
      <c r="V538" s="194">
        <v>1</v>
      </c>
      <c r="W538" s="194">
        <v>2</v>
      </c>
      <c r="X538" s="195" t="s">
        <v>2518</v>
      </c>
      <c r="Y538" s="195" t="s">
        <v>2519</v>
      </c>
      <c r="Z538" s="195" t="s">
        <v>2520</v>
      </c>
      <c r="AA538" s="195" t="s">
        <v>2521</v>
      </c>
    </row>
    <row r="539" spans="1:27" x14ac:dyDescent="0.2">
      <c r="A539" s="194">
        <v>20601</v>
      </c>
      <c r="B539" s="195" t="s">
        <v>2522</v>
      </c>
      <c r="C539" s="195" t="s">
        <v>2523</v>
      </c>
      <c r="D539" s="195" t="s">
        <v>2524</v>
      </c>
      <c r="E539" s="195" t="s">
        <v>2525</v>
      </c>
      <c r="F539" s="195" t="s">
        <v>2526</v>
      </c>
      <c r="G539" s="195" t="s">
        <v>263</v>
      </c>
      <c r="H539" s="195"/>
      <c r="I539" s="195" t="s">
        <v>1207</v>
      </c>
      <c r="J539" s="195" t="s">
        <v>1208</v>
      </c>
      <c r="K539" s="195" t="s">
        <v>105</v>
      </c>
      <c r="L539" s="195" t="s">
        <v>227</v>
      </c>
      <c r="M539" s="195" t="s">
        <v>258</v>
      </c>
      <c r="N539" s="195" t="s">
        <v>316</v>
      </c>
      <c r="O539" s="195" t="s">
        <v>278</v>
      </c>
      <c r="P539" s="195" t="s">
        <v>1526</v>
      </c>
      <c r="Q539" s="194">
        <v>1</v>
      </c>
      <c r="R539" s="194">
        <v>7</v>
      </c>
      <c r="S539" s="194">
        <v>15</v>
      </c>
      <c r="T539" s="194">
        <v>1</v>
      </c>
      <c r="U539" s="194">
        <v>15</v>
      </c>
      <c r="V539" s="194">
        <v>1</v>
      </c>
      <c r="W539" s="194">
        <v>7</v>
      </c>
      <c r="X539" s="195" t="s">
        <v>315</v>
      </c>
      <c r="Y539" s="195" t="s">
        <v>316</v>
      </c>
      <c r="Z539" s="195" t="s">
        <v>2527</v>
      </c>
      <c r="AA539" s="195" t="s">
        <v>2528</v>
      </c>
    </row>
    <row r="540" spans="1:27" x14ac:dyDescent="0.2">
      <c r="A540" s="194">
        <v>20602</v>
      </c>
      <c r="B540" s="195" t="s">
        <v>2529</v>
      </c>
      <c r="C540" s="195" t="s">
        <v>2530</v>
      </c>
      <c r="D540" s="195" t="s">
        <v>2531</v>
      </c>
      <c r="E540" s="195" t="s">
        <v>696</v>
      </c>
      <c r="F540" s="195" t="s">
        <v>2532</v>
      </c>
      <c r="G540" s="195" t="s">
        <v>263</v>
      </c>
      <c r="H540" s="195"/>
      <c r="I540" s="195" t="s">
        <v>1207</v>
      </c>
      <c r="J540" s="195" t="s">
        <v>1208</v>
      </c>
      <c r="K540" s="195" t="s">
        <v>98</v>
      </c>
      <c r="L540" s="195" t="s">
        <v>2533</v>
      </c>
      <c r="M540" s="195" t="s">
        <v>260</v>
      </c>
      <c r="N540" s="195" t="s">
        <v>384</v>
      </c>
      <c r="O540" s="195" t="s">
        <v>272</v>
      </c>
      <c r="P540" s="195" t="s">
        <v>1196</v>
      </c>
      <c r="Q540" s="194">
        <v>1</v>
      </c>
      <c r="R540" s="194">
        <v>12</v>
      </c>
      <c r="S540" s="194">
        <v>30</v>
      </c>
      <c r="T540" s="194">
        <v>2</v>
      </c>
      <c r="U540" s="194">
        <v>15</v>
      </c>
      <c r="V540" s="194">
        <v>1</v>
      </c>
      <c r="W540" s="194">
        <v>24</v>
      </c>
      <c r="X540" s="195" t="s">
        <v>385</v>
      </c>
      <c r="Y540" s="195" t="s">
        <v>386</v>
      </c>
      <c r="Z540" s="195" t="s">
        <v>1231</v>
      </c>
      <c r="AA540" s="195" t="s">
        <v>1232</v>
      </c>
    </row>
    <row r="541" spans="1:27" x14ac:dyDescent="0.2">
      <c r="A541" s="194">
        <v>20603</v>
      </c>
      <c r="B541" s="195" t="s">
        <v>2534</v>
      </c>
      <c r="C541" s="195" t="s">
        <v>2535</v>
      </c>
      <c r="D541" s="195" t="s">
        <v>2536</v>
      </c>
      <c r="E541" s="195" t="s">
        <v>2537</v>
      </c>
      <c r="F541" s="195" t="s">
        <v>2535</v>
      </c>
      <c r="G541" s="195" t="s">
        <v>263</v>
      </c>
      <c r="H541" s="195"/>
      <c r="I541" s="195" t="s">
        <v>1207</v>
      </c>
      <c r="J541" s="195" t="s">
        <v>1208</v>
      </c>
      <c r="K541" s="195" t="s">
        <v>98</v>
      </c>
      <c r="L541" s="195" t="s">
        <v>240</v>
      </c>
      <c r="M541" s="195" t="s">
        <v>260</v>
      </c>
      <c r="N541" s="195" t="s">
        <v>384</v>
      </c>
      <c r="O541" s="195" t="s">
        <v>272</v>
      </c>
      <c r="P541" s="195" t="s">
        <v>1196</v>
      </c>
      <c r="Q541" s="194">
        <v>1</v>
      </c>
      <c r="R541" s="194">
        <v>12</v>
      </c>
      <c r="S541" s="194">
        <v>15</v>
      </c>
      <c r="T541" s="194">
        <v>1</v>
      </c>
      <c r="U541" s="194">
        <v>15</v>
      </c>
      <c r="V541" s="194">
        <v>1</v>
      </c>
      <c r="W541" s="194">
        <v>12</v>
      </c>
      <c r="X541" s="195" t="s">
        <v>385</v>
      </c>
      <c r="Y541" s="195" t="s">
        <v>386</v>
      </c>
      <c r="Z541" s="195" t="s">
        <v>1231</v>
      </c>
      <c r="AA541" s="195" t="s">
        <v>1232</v>
      </c>
    </row>
    <row r="542" spans="1:27" x14ac:dyDescent="0.2">
      <c r="A542" s="194">
        <v>20604</v>
      </c>
      <c r="B542" s="195" t="s">
        <v>2538</v>
      </c>
      <c r="C542" s="195" t="s">
        <v>2539</v>
      </c>
      <c r="D542" s="195" t="s">
        <v>2540</v>
      </c>
      <c r="E542" s="195" t="s">
        <v>2541</v>
      </c>
      <c r="F542" s="195" t="s">
        <v>2541</v>
      </c>
      <c r="G542" s="195" t="s">
        <v>263</v>
      </c>
      <c r="H542" s="195"/>
      <c r="I542" s="195" t="s">
        <v>1207</v>
      </c>
      <c r="J542" s="195" t="s">
        <v>1208</v>
      </c>
      <c r="K542" s="195" t="s">
        <v>98</v>
      </c>
      <c r="L542" s="195" t="s">
        <v>240</v>
      </c>
      <c r="M542" s="195" t="s">
        <v>260</v>
      </c>
      <c r="N542" s="195" t="s">
        <v>384</v>
      </c>
      <c r="O542" s="195" t="s">
        <v>272</v>
      </c>
      <c r="P542" s="195" t="s">
        <v>1196</v>
      </c>
      <c r="Q542" s="194">
        <v>1</v>
      </c>
      <c r="R542" s="194">
        <v>12</v>
      </c>
      <c r="S542" s="194">
        <v>15</v>
      </c>
      <c r="T542" s="194">
        <v>1</v>
      </c>
      <c r="U542" s="194">
        <v>15</v>
      </c>
      <c r="V542" s="194">
        <v>1</v>
      </c>
      <c r="W542" s="194">
        <v>12</v>
      </c>
      <c r="X542" s="195" t="s">
        <v>385</v>
      </c>
      <c r="Y542" s="195" t="s">
        <v>386</v>
      </c>
      <c r="Z542" s="195" t="s">
        <v>1231</v>
      </c>
      <c r="AA542" s="195" t="s">
        <v>1232</v>
      </c>
    </row>
    <row r="543" spans="1:27" x14ac:dyDescent="0.2">
      <c r="A543" s="194">
        <v>20605</v>
      </c>
      <c r="B543" s="195" t="s">
        <v>2542</v>
      </c>
      <c r="C543" s="195" t="s">
        <v>2543</v>
      </c>
      <c r="D543" s="195" t="s">
        <v>2544</v>
      </c>
      <c r="E543" s="195" t="s">
        <v>2545</v>
      </c>
      <c r="F543" s="195" t="s">
        <v>2546</v>
      </c>
      <c r="G543" s="195" t="s">
        <v>263</v>
      </c>
      <c r="H543" s="195"/>
      <c r="I543" s="195" t="s">
        <v>1207</v>
      </c>
      <c r="J543" s="195" t="s">
        <v>1208</v>
      </c>
      <c r="K543" s="195" t="s">
        <v>98</v>
      </c>
      <c r="L543" s="195" t="s">
        <v>240</v>
      </c>
      <c r="M543" s="195" t="s">
        <v>260</v>
      </c>
      <c r="N543" s="195" t="s">
        <v>384</v>
      </c>
      <c r="O543" s="195" t="s">
        <v>272</v>
      </c>
      <c r="P543" s="195" t="s">
        <v>1196</v>
      </c>
      <c r="Q543" s="194">
        <v>1</v>
      </c>
      <c r="R543" s="194">
        <v>12</v>
      </c>
      <c r="S543" s="194">
        <v>10</v>
      </c>
      <c r="T543" s="194">
        <v>1</v>
      </c>
      <c r="U543" s="194">
        <v>10</v>
      </c>
      <c r="V543" s="194">
        <v>1</v>
      </c>
      <c r="W543" s="194">
        <v>12</v>
      </c>
      <c r="X543" s="195" t="s">
        <v>385</v>
      </c>
      <c r="Y543" s="195" t="s">
        <v>386</v>
      </c>
      <c r="Z543" s="195" t="s">
        <v>1231</v>
      </c>
      <c r="AA543" s="195" t="s">
        <v>1232</v>
      </c>
    </row>
    <row r="544" spans="1:27" x14ac:dyDescent="0.2">
      <c r="A544" s="194">
        <v>20606</v>
      </c>
      <c r="B544" s="195" t="s">
        <v>2547</v>
      </c>
      <c r="C544" s="195" t="s">
        <v>2548</v>
      </c>
      <c r="D544" s="195" t="s">
        <v>2549</v>
      </c>
      <c r="E544" s="195" t="s">
        <v>2550</v>
      </c>
      <c r="F544" s="195" t="s">
        <v>2551</v>
      </c>
      <c r="G544" s="195" t="s">
        <v>263</v>
      </c>
      <c r="H544" s="195"/>
      <c r="I544" s="195" t="s">
        <v>1207</v>
      </c>
      <c r="J544" s="195" t="s">
        <v>1208</v>
      </c>
      <c r="K544" s="195" t="s">
        <v>98</v>
      </c>
      <c r="L544" s="195" t="s">
        <v>240</v>
      </c>
      <c r="M544" s="195" t="s">
        <v>260</v>
      </c>
      <c r="N544" s="195" t="s">
        <v>384</v>
      </c>
      <c r="O544" s="195" t="s">
        <v>272</v>
      </c>
      <c r="P544" s="195" t="s">
        <v>1196</v>
      </c>
      <c r="Q544" s="194">
        <v>1</v>
      </c>
      <c r="R544" s="194">
        <v>12</v>
      </c>
      <c r="S544" s="194">
        <v>10</v>
      </c>
      <c r="T544" s="194">
        <v>1</v>
      </c>
      <c r="U544" s="194">
        <v>10</v>
      </c>
      <c r="V544" s="194">
        <v>1</v>
      </c>
      <c r="W544" s="194">
        <v>12</v>
      </c>
      <c r="X544" s="195" t="s">
        <v>385</v>
      </c>
      <c r="Y544" s="195" t="s">
        <v>386</v>
      </c>
      <c r="Z544" s="195" t="s">
        <v>1231</v>
      </c>
      <c r="AA544" s="195" t="s">
        <v>1232</v>
      </c>
    </row>
    <row r="545" spans="1:27" x14ac:dyDescent="0.2">
      <c r="A545" s="194">
        <v>20607</v>
      </c>
      <c r="B545" s="195" t="s">
        <v>2552</v>
      </c>
      <c r="C545" s="195" t="s">
        <v>2553</v>
      </c>
      <c r="D545" s="195" t="s">
        <v>2554</v>
      </c>
      <c r="E545" s="195" t="s">
        <v>2555</v>
      </c>
      <c r="F545" s="195" t="s">
        <v>2556</v>
      </c>
      <c r="G545" s="195" t="s">
        <v>263</v>
      </c>
      <c r="H545" s="195"/>
      <c r="I545" s="195" t="s">
        <v>1207</v>
      </c>
      <c r="J545" s="195" t="s">
        <v>1208</v>
      </c>
      <c r="K545" s="195" t="s">
        <v>98</v>
      </c>
      <c r="L545" s="195" t="s">
        <v>240</v>
      </c>
      <c r="M545" s="195" t="s">
        <v>260</v>
      </c>
      <c r="N545" s="195" t="s">
        <v>384</v>
      </c>
      <c r="O545" s="195" t="s">
        <v>272</v>
      </c>
      <c r="P545" s="195" t="s">
        <v>1196</v>
      </c>
      <c r="Q545" s="194">
        <v>2</v>
      </c>
      <c r="R545" s="194">
        <v>12</v>
      </c>
      <c r="S545" s="194">
        <v>20</v>
      </c>
      <c r="T545" s="194">
        <v>1</v>
      </c>
      <c r="U545" s="194">
        <v>10</v>
      </c>
      <c r="V545" s="194">
        <v>1</v>
      </c>
      <c r="W545" s="194">
        <v>12</v>
      </c>
      <c r="X545" s="195" t="s">
        <v>385</v>
      </c>
      <c r="Y545" s="195" t="s">
        <v>386</v>
      </c>
      <c r="Z545" s="195" t="s">
        <v>1231</v>
      </c>
      <c r="AA545" s="195" t="s">
        <v>1232</v>
      </c>
    </row>
    <row r="546" spans="1:27" x14ac:dyDescent="0.2">
      <c r="A546" s="194">
        <v>20608</v>
      </c>
      <c r="B546" s="195" t="s">
        <v>2557</v>
      </c>
      <c r="C546" s="195" t="s">
        <v>2558</v>
      </c>
      <c r="D546" s="195" t="s">
        <v>2554</v>
      </c>
      <c r="E546" s="195" t="s">
        <v>2555</v>
      </c>
      <c r="F546" s="195" t="s">
        <v>2556</v>
      </c>
      <c r="G546" s="195" t="s">
        <v>263</v>
      </c>
      <c r="H546" s="195"/>
      <c r="I546" s="195" t="s">
        <v>1207</v>
      </c>
      <c r="J546" s="195" t="s">
        <v>1208</v>
      </c>
      <c r="K546" s="195" t="s">
        <v>98</v>
      </c>
      <c r="L546" s="195" t="s">
        <v>240</v>
      </c>
      <c r="M546" s="195" t="s">
        <v>260</v>
      </c>
      <c r="N546" s="195" t="s">
        <v>384</v>
      </c>
      <c r="O546" s="195" t="s">
        <v>272</v>
      </c>
      <c r="P546" s="195" t="s">
        <v>1196</v>
      </c>
      <c r="Q546" s="194">
        <v>2</v>
      </c>
      <c r="R546" s="194">
        <v>12</v>
      </c>
      <c r="S546" s="194">
        <v>20</v>
      </c>
      <c r="T546" s="194">
        <v>1</v>
      </c>
      <c r="U546" s="194">
        <v>10</v>
      </c>
      <c r="V546" s="194">
        <v>1</v>
      </c>
      <c r="W546" s="194">
        <v>12</v>
      </c>
      <c r="X546" s="195" t="s">
        <v>385</v>
      </c>
      <c r="Y546" s="195" t="s">
        <v>386</v>
      </c>
      <c r="Z546" s="195" t="s">
        <v>1231</v>
      </c>
      <c r="AA546" s="195" t="s">
        <v>1232</v>
      </c>
    </row>
    <row r="547" spans="1:27" x14ac:dyDescent="0.2">
      <c r="A547" s="194">
        <v>20609</v>
      </c>
      <c r="B547" s="195" t="s">
        <v>697</v>
      </c>
      <c r="C547" s="195" t="s">
        <v>2559</v>
      </c>
      <c r="D547" s="195" t="s">
        <v>2560</v>
      </c>
      <c r="E547" s="195" t="s">
        <v>2561</v>
      </c>
      <c r="F547" s="195" t="s">
        <v>2561</v>
      </c>
      <c r="G547" s="195" t="s">
        <v>263</v>
      </c>
      <c r="H547" s="195"/>
      <c r="I547" s="195" t="s">
        <v>1207</v>
      </c>
      <c r="J547" s="195" t="s">
        <v>1208</v>
      </c>
      <c r="K547" s="195" t="s">
        <v>98</v>
      </c>
      <c r="L547" s="195" t="s">
        <v>240</v>
      </c>
      <c r="M547" s="195" t="s">
        <v>260</v>
      </c>
      <c r="N547" s="195" t="s">
        <v>384</v>
      </c>
      <c r="O547" s="195" t="s">
        <v>272</v>
      </c>
      <c r="P547" s="195" t="s">
        <v>1196</v>
      </c>
      <c r="Q547" s="194">
        <v>1</v>
      </c>
      <c r="R547" s="194">
        <v>14</v>
      </c>
      <c r="S547" s="194">
        <v>24</v>
      </c>
      <c r="T547" s="194">
        <v>2</v>
      </c>
      <c r="U547" s="194">
        <v>12</v>
      </c>
      <c r="V547" s="194">
        <v>1</v>
      </c>
      <c r="W547" s="194">
        <v>28</v>
      </c>
      <c r="X547" s="195" t="s">
        <v>385</v>
      </c>
      <c r="Y547" s="195" t="s">
        <v>386</v>
      </c>
      <c r="Z547" s="195" t="s">
        <v>1231</v>
      </c>
      <c r="AA547" s="195" t="s">
        <v>1232</v>
      </c>
    </row>
    <row r="548" spans="1:27" x14ac:dyDescent="0.2">
      <c r="A548" s="194">
        <v>20610</v>
      </c>
      <c r="B548" s="195" t="s">
        <v>2562</v>
      </c>
      <c r="C548" s="195" t="s">
        <v>2563</v>
      </c>
      <c r="D548" s="195" t="s">
        <v>2564</v>
      </c>
      <c r="E548" s="195" t="s">
        <v>2565</v>
      </c>
      <c r="F548" s="195" t="s">
        <v>2566</v>
      </c>
      <c r="G548" s="195" t="s">
        <v>263</v>
      </c>
      <c r="H548" s="195" t="s">
        <v>492</v>
      </c>
      <c r="I548" s="195" t="s">
        <v>493</v>
      </c>
      <c r="J548" s="195" t="s">
        <v>494</v>
      </c>
      <c r="K548" s="195" t="s">
        <v>105</v>
      </c>
      <c r="L548" s="195" t="s">
        <v>227</v>
      </c>
      <c r="M548" s="195" t="s">
        <v>2517</v>
      </c>
      <c r="N548" s="195" t="s">
        <v>389</v>
      </c>
      <c r="O548" s="195" t="s">
        <v>278</v>
      </c>
      <c r="P548" s="195" t="s">
        <v>1097</v>
      </c>
      <c r="Q548" s="194">
        <v>3</v>
      </c>
      <c r="R548" s="194">
        <v>6</v>
      </c>
      <c r="S548" s="194">
        <v>30</v>
      </c>
      <c r="T548" s="194">
        <v>1</v>
      </c>
      <c r="U548" s="194">
        <v>10</v>
      </c>
      <c r="V548" s="194">
        <v>1</v>
      </c>
      <c r="W548" s="194">
        <v>6</v>
      </c>
      <c r="X548" s="195" t="s">
        <v>377</v>
      </c>
      <c r="Y548" s="195" t="s">
        <v>378</v>
      </c>
      <c r="Z548" s="195" t="s">
        <v>2520</v>
      </c>
      <c r="AA548" s="195" t="s">
        <v>2521</v>
      </c>
    </row>
    <row r="549" spans="1:27" x14ac:dyDescent="0.2">
      <c r="A549" s="194">
        <v>20611</v>
      </c>
      <c r="B549" s="195" t="s">
        <v>2567</v>
      </c>
      <c r="C549" s="195" t="s">
        <v>2567</v>
      </c>
      <c r="D549" s="195" t="s">
        <v>2564</v>
      </c>
      <c r="E549" s="195" t="s">
        <v>2565</v>
      </c>
      <c r="F549" s="195" t="s">
        <v>2566</v>
      </c>
      <c r="G549" s="195" t="s">
        <v>263</v>
      </c>
      <c r="H549" s="195" t="s">
        <v>492</v>
      </c>
      <c r="I549" s="195" t="s">
        <v>493</v>
      </c>
      <c r="J549" s="195" t="s">
        <v>494</v>
      </c>
      <c r="K549" s="195" t="s">
        <v>105</v>
      </c>
      <c r="L549" s="195" t="s">
        <v>227</v>
      </c>
      <c r="M549" s="195" t="s">
        <v>2517</v>
      </c>
      <c r="N549" s="195" t="s">
        <v>389</v>
      </c>
      <c r="O549" s="195" t="s">
        <v>278</v>
      </c>
      <c r="P549" s="195" t="s">
        <v>1097</v>
      </c>
      <c r="Q549" s="194">
        <v>3</v>
      </c>
      <c r="R549" s="194">
        <v>6</v>
      </c>
      <c r="S549" s="194">
        <v>30</v>
      </c>
      <c r="T549" s="194">
        <v>1</v>
      </c>
      <c r="U549" s="194">
        <v>10</v>
      </c>
      <c r="V549" s="194">
        <v>1</v>
      </c>
      <c r="W549" s="194">
        <v>6</v>
      </c>
      <c r="X549" s="195" t="s">
        <v>377</v>
      </c>
      <c r="Y549" s="195" t="s">
        <v>378</v>
      </c>
      <c r="Z549" s="195" t="s">
        <v>2520</v>
      </c>
      <c r="AA549" s="195" t="s">
        <v>2521</v>
      </c>
    </row>
    <row r="550" spans="1:27" x14ac:dyDescent="0.2">
      <c r="A550" s="194">
        <v>20612</v>
      </c>
      <c r="B550" s="195" t="s">
        <v>2568</v>
      </c>
      <c r="C550" s="195" t="s">
        <v>2568</v>
      </c>
      <c r="D550" s="195" t="s">
        <v>2564</v>
      </c>
      <c r="E550" s="195" t="s">
        <v>2565</v>
      </c>
      <c r="F550" s="195" t="s">
        <v>2566</v>
      </c>
      <c r="G550" s="195" t="s">
        <v>263</v>
      </c>
      <c r="H550" s="195" t="s">
        <v>492</v>
      </c>
      <c r="I550" s="195" t="s">
        <v>493</v>
      </c>
      <c r="J550" s="195" t="s">
        <v>494</v>
      </c>
      <c r="K550" s="195" t="s">
        <v>105</v>
      </c>
      <c r="L550" s="195" t="s">
        <v>227</v>
      </c>
      <c r="M550" s="195" t="s">
        <v>2517</v>
      </c>
      <c r="N550" s="195" t="s">
        <v>389</v>
      </c>
      <c r="O550" s="195" t="s">
        <v>278</v>
      </c>
      <c r="P550" s="195" t="s">
        <v>1097</v>
      </c>
      <c r="Q550" s="194">
        <v>3</v>
      </c>
      <c r="R550" s="194">
        <v>6</v>
      </c>
      <c r="S550" s="194">
        <v>30</v>
      </c>
      <c r="T550" s="194">
        <v>1</v>
      </c>
      <c r="U550" s="194">
        <v>10</v>
      </c>
      <c r="V550" s="194">
        <v>1</v>
      </c>
      <c r="W550" s="194">
        <v>6</v>
      </c>
      <c r="X550" s="195" t="s">
        <v>377</v>
      </c>
      <c r="Y550" s="195" t="s">
        <v>378</v>
      </c>
      <c r="Z550" s="195" t="s">
        <v>2520</v>
      </c>
      <c r="AA550" s="195" t="s">
        <v>2521</v>
      </c>
    </row>
    <row r="551" spans="1:27" x14ac:dyDescent="0.2">
      <c r="A551" s="194">
        <v>20613</v>
      </c>
      <c r="B551" s="195" t="s">
        <v>2569</v>
      </c>
      <c r="C551" s="195" t="s">
        <v>2569</v>
      </c>
      <c r="D551" s="195" t="s">
        <v>2570</v>
      </c>
      <c r="E551" s="195" t="s">
        <v>2571</v>
      </c>
      <c r="F551" s="195" t="s">
        <v>2571</v>
      </c>
      <c r="G551" s="195" t="s">
        <v>263</v>
      </c>
      <c r="H551" s="195" t="s">
        <v>492</v>
      </c>
      <c r="I551" s="195" t="s">
        <v>493</v>
      </c>
      <c r="J551" s="195" t="s">
        <v>494</v>
      </c>
      <c r="K551" s="195" t="s">
        <v>98</v>
      </c>
      <c r="L551" s="195" t="s">
        <v>226</v>
      </c>
      <c r="M551" s="195" t="s">
        <v>391</v>
      </c>
      <c r="N551" s="195" t="s">
        <v>389</v>
      </c>
      <c r="O551" s="195" t="s">
        <v>272</v>
      </c>
      <c r="P551" s="195" t="s">
        <v>1097</v>
      </c>
      <c r="Q551" s="194">
        <v>2</v>
      </c>
      <c r="R551" s="194">
        <v>6</v>
      </c>
      <c r="S551" s="194">
        <v>55</v>
      </c>
      <c r="T551" s="194">
        <v>1</v>
      </c>
      <c r="U551" s="194">
        <v>15</v>
      </c>
      <c r="V551" s="194">
        <v>1</v>
      </c>
      <c r="W551" s="194">
        <v>6</v>
      </c>
      <c r="X551" s="195" t="s">
        <v>377</v>
      </c>
      <c r="Y551" s="195" t="s">
        <v>378</v>
      </c>
      <c r="Z551" s="195" t="s">
        <v>2520</v>
      </c>
      <c r="AA551" s="195" t="s">
        <v>2521</v>
      </c>
    </row>
    <row r="552" spans="1:27" x14ac:dyDescent="0.2">
      <c r="A552" s="194">
        <v>20614</v>
      </c>
      <c r="B552" s="195" t="s">
        <v>2572</v>
      </c>
      <c r="C552" s="195" t="s">
        <v>2572</v>
      </c>
      <c r="D552" s="195" t="s">
        <v>2570</v>
      </c>
      <c r="E552" s="195" t="s">
        <v>2571</v>
      </c>
      <c r="F552" s="195" t="s">
        <v>2571</v>
      </c>
      <c r="G552" s="195" t="s">
        <v>263</v>
      </c>
      <c r="H552" s="195" t="s">
        <v>492</v>
      </c>
      <c r="I552" s="195" t="s">
        <v>493</v>
      </c>
      <c r="J552" s="195" t="s">
        <v>494</v>
      </c>
      <c r="K552" s="195" t="s">
        <v>98</v>
      </c>
      <c r="L552" s="195" t="s">
        <v>226</v>
      </c>
      <c r="M552" s="195" t="s">
        <v>391</v>
      </c>
      <c r="N552" s="195" t="s">
        <v>389</v>
      </c>
      <c r="O552" s="195" t="s">
        <v>272</v>
      </c>
      <c r="P552" s="195" t="s">
        <v>1097</v>
      </c>
      <c r="Q552" s="194">
        <v>2</v>
      </c>
      <c r="R552" s="194">
        <v>6</v>
      </c>
      <c r="S552" s="194">
        <v>55</v>
      </c>
      <c r="T552" s="194">
        <v>2</v>
      </c>
      <c r="U552" s="194">
        <v>20</v>
      </c>
      <c r="V552" s="194">
        <v>1</v>
      </c>
      <c r="W552" s="194">
        <v>12</v>
      </c>
      <c r="X552" s="195" t="s">
        <v>377</v>
      </c>
      <c r="Y552" s="195" t="s">
        <v>378</v>
      </c>
      <c r="Z552" s="195" t="s">
        <v>2520</v>
      </c>
      <c r="AA552" s="195" t="s">
        <v>2521</v>
      </c>
    </row>
    <row r="553" spans="1:27" x14ac:dyDescent="0.2">
      <c r="A553" s="194">
        <v>20615</v>
      </c>
      <c r="B553" s="195" t="s">
        <v>2573</v>
      </c>
      <c r="C553" s="195" t="s">
        <v>2574</v>
      </c>
      <c r="D553" s="195" t="s">
        <v>2575</v>
      </c>
      <c r="E553" s="195" t="s">
        <v>694</v>
      </c>
      <c r="F553" s="195" t="s">
        <v>2576</v>
      </c>
      <c r="G553" s="195" t="s">
        <v>263</v>
      </c>
      <c r="H553" s="195"/>
      <c r="I553" s="195" t="s">
        <v>1207</v>
      </c>
      <c r="J553" s="195" t="s">
        <v>1208</v>
      </c>
      <c r="K553" s="195" t="s">
        <v>98</v>
      </c>
      <c r="L553" s="195" t="s">
        <v>240</v>
      </c>
      <c r="M553" s="195" t="s">
        <v>241</v>
      </c>
      <c r="N553" s="195" t="s">
        <v>390</v>
      </c>
      <c r="O553" s="195" t="s">
        <v>272</v>
      </c>
      <c r="P553" s="195" t="s">
        <v>1196</v>
      </c>
      <c r="Q553" s="194">
        <v>1</v>
      </c>
      <c r="R553" s="194">
        <v>9</v>
      </c>
      <c r="S553" s="194">
        <v>24</v>
      </c>
      <c r="T553" s="194">
        <v>2</v>
      </c>
      <c r="U553" s="194">
        <v>12</v>
      </c>
      <c r="V553" s="194">
        <v>1</v>
      </c>
      <c r="W553" s="194">
        <v>18</v>
      </c>
      <c r="X553" s="195" t="s">
        <v>385</v>
      </c>
      <c r="Y553" s="195" t="s">
        <v>386</v>
      </c>
      <c r="Z553" s="195" t="s">
        <v>1231</v>
      </c>
      <c r="AA553" s="195" t="s">
        <v>1232</v>
      </c>
    </row>
    <row r="554" spans="1:27" x14ac:dyDescent="0.2">
      <c r="A554" s="194">
        <v>20616</v>
      </c>
      <c r="B554" s="195" t="s">
        <v>2577</v>
      </c>
      <c r="C554" s="195" t="s">
        <v>2578</v>
      </c>
      <c r="D554" s="195" t="s">
        <v>2579</v>
      </c>
      <c r="E554" s="195" t="s">
        <v>699</v>
      </c>
      <c r="F554" s="195" t="s">
        <v>2580</v>
      </c>
      <c r="G554" s="195" t="s">
        <v>263</v>
      </c>
      <c r="H554" s="195"/>
      <c r="I554" s="195" t="s">
        <v>1207</v>
      </c>
      <c r="J554" s="195" t="s">
        <v>1208</v>
      </c>
      <c r="K554" s="195" t="s">
        <v>98</v>
      </c>
      <c r="L554" s="195" t="s">
        <v>243</v>
      </c>
      <c r="M554" s="195" t="s">
        <v>244</v>
      </c>
      <c r="N554" s="195" t="s">
        <v>390</v>
      </c>
      <c r="O554" s="195" t="s">
        <v>272</v>
      </c>
      <c r="P554" s="195" t="s">
        <v>1196</v>
      </c>
      <c r="Q554" s="194">
        <v>1</v>
      </c>
      <c r="R554" s="194">
        <v>16</v>
      </c>
      <c r="S554" s="194">
        <v>24</v>
      </c>
      <c r="T554" s="194">
        <v>2</v>
      </c>
      <c r="U554" s="194">
        <v>12</v>
      </c>
      <c r="V554" s="194">
        <v>1</v>
      </c>
      <c r="W554" s="194">
        <v>32</v>
      </c>
      <c r="X554" s="195" t="s">
        <v>385</v>
      </c>
      <c r="Y554" s="195" t="s">
        <v>386</v>
      </c>
      <c r="Z554" s="195" t="s">
        <v>1231</v>
      </c>
      <c r="AA554" s="195" t="s">
        <v>1232</v>
      </c>
    </row>
    <row r="555" spans="1:27" x14ac:dyDescent="0.2">
      <c r="A555" s="194">
        <v>20617</v>
      </c>
      <c r="B555" s="195" t="s">
        <v>2581</v>
      </c>
      <c r="C555" s="195" t="s">
        <v>2582</v>
      </c>
      <c r="D555" s="195" t="s">
        <v>2583</v>
      </c>
      <c r="E555" s="195" t="s">
        <v>2584</v>
      </c>
      <c r="F555" s="195" t="s">
        <v>2585</v>
      </c>
      <c r="G555" s="195" t="s">
        <v>263</v>
      </c>
      <c r="H555" s="195"/>
      <c r="I555" s="195" t="s">
        <v>1207</v>
      </c>
      <c r="J555" s="195" t="s">
        <v>1208</v>
      </c>
      <c r="K555" s="195" t="s">
        <v>98</v>
      </c>
      <c r="L555" s="195" t="s">
        <v>227</v>
      </c>
      <c r="M555" s="195" t="s">
        <v>391</v>
      </c>
      <c r="N555" s="195" t="s">
        <v>391</v>
      </c>
      <c r="O555" s="195" t="s">
        <v>272</v>
      </c>
      <c r="P555" s="195" t="s">
        <v>1526</v>
      </c>
      <c r="Q555" s="194">
        <v>2</v>
      </c>
      <c r="R555" s="194">
        <v>12</v>
      </c>
      <c r="S555" s="194">
        <v>48</v>
      </c>
      <c r="T555" s="194">
        <v>2</v>
      </c>
      <c r="U555" s="194">
        <v>12</v>
      </c>
      <c r="V555" s="194">
        <v>1</v>
      </c>
      <c r="W555" s="194">
        <v>24</v>
      </c>
      <c r="X555" s="195" t="s">
        <v>392</v>
      </c>
      <c r="Y555" s="195" t="s">
        <v>393</v>
      </c>
      <c r="Z555" s="195" t="s">
        <v>1400</v>
      </c>
      <c r="AA555" s="195" t="s">
        <v>1401</v>
      </c>
    </row>
    <row r="556" spans="1:27" x14ac:dyDescent="0.2">
      <c r="A556" s="194">
        <v>20618</v>
      </c>
      <c r="B556" s="195" t="s">
        <v>2586</v>
      </c>
      <c r="C556" s="195" t="s">
        <v>2587</v>
      </c>
      <c r="D556" s="195" t="s">
        <v>2583</v>
      </c>
      <c r="E556" s="195" t="s">
        <v>2584</v>
      </c>
      <c r="F556" s="195" t="s">
        <v>2585</v>
      </c>
      <c r="G556" s="195" t="s">
        <v>263</v>
      </c>
      <c r="H556" s="195"/>
      <c r="I556" s="195" t="s">
        <v>1207</v>
      </c>
      <c r="J556" s="195" t="s">
        <v>1208</v>
      </c>
      <c r="K556" s="195" t="s">
        <v>98</v>
      </c>
      <c r="L556" s="195" t="s">
        <v>227</v>
      </c>
      <c r="M556" s="195" t="s">
        <v>391</v>
      </c>
      <c r="N556" s="195" t="s">
        <v>391</v>
      </c>
      <c r="O556" s="195" t="s">
        <v>272</v>
      </c>
      <c r="P556" s="195" t="s">
        <v>1526</v>
      </c>
      <c r="Q556" s="194">
        <v>2</v>
      </c>
      <c r="R556" s="194">
        <v>12</v>
      </c>
      <c r="S556" s="194">
        <v>48</v>
      </c>
      <c r="T556" s="194">
        <v>2</v>
      </c>
      <c r="U556" s="194">
        <v>12</v>
      </c>
      <c r="V556" s="194">
        <v>1</v>
      </c>
      <c r="W556" s="194">
        <v>24</v>
      </c>
      <c r="X556" s="195" t="s">
        <v>392</v>
      </c>
      <c r="Y556" s="195" t="s">
        <v>393</v>
      </c>
      <c r="Z556" s="195" t="s">
        <v>1400</v>
      </c>
      <c r="AA556" s="195" t="s">
        <v>1401</v>
      </c>
    </row>
    <row r="557" spans="1:27" x14ac:dyDescent="0.2">
      <c r="A557" s="194">
        <v>20619</v>
      </c>
      <c r="B557" s="195" t="s">
        <v>700</v>
      </c>
      <c r="C557" s="195" t="s">
        <v>2588</v>
      </c>
      <c r="D557" s="195" t="s">
        <v>2589</v>
      </c>
      <c r="E557" s="195" t="s">
        <v>700</v>
      </c>
      <c r="F557" s="195" t="s">
        <v>2590</v>
      </c>
      <c r="G557" s="195" t="s">
        <v>263</v>
      </c>
      <c r="H557" s="195"/>
      <c r="I557" s="195" t="s">
        <v>1207</v>
      </c>
      <c r="J557" s="195" t="s">
        <v>1208</v>
      </c>
      <c r="K557" s="195" t="s">
        <v>98</v>
      </c>
      <c r="L557" s="195" t="s">
        <v>226</v>
      </c>
      <c r="M557" s="195" t="s">
        <v>391</v>
      </c>
      <c r="N557" s="195" t="s">
        <v>391</v>
      </c>
      <c r="O557" s="195" t="s">
        <v>272</v>
      </c>
      <c r="P557" s="195" t="s">
        <v>1097</v>
      </c>
      <c r="Q557" s="194">
        <v>1</v>
      </c>
      <c r="R557" s="194">
        <v>18</v>
      </c>
      <c r="S557" s="194">
        <v>12</v>
      </c>
      <c r="T557" s="194">
        <v>1</v>
      </c>
      <c r="U557" s="194">
        <v>12</v>
      </c>
      <c r="V557" s="194">
        <v>1</v>
      </c>
      <c r="W557" s="194">
        <v>18</v>
      </c>
      <c r="X557" s="195" t="s">
        <v>410</v>
      </c>
      <c r="Y557" s="195" t="s">
        <v>411</v>
      </c>
      <c r="Z557" s="195" t="s">
        <v>1400</v>
      </c>
      <c r="AA557" s="195" t="s">
        <v>1401</v>
      </c>
    </row>
    <row r="558" spans="1:27" x14ac:dyDescent="0.2">
      <c r="A558" s="194">
        <v>20620</v>
      </c>
      <c r="B558" s="195" t="s">
        <v>2591</v>
      </c>
      <c r="C558" s="195" t="s">
        <v>2592</v>
      </c>
      <c r="D558" s="195" t="s">
        <v>2593</v>
      </c>
      <c r="E558" s="195" t="s">
        <v>2594</v>
      </c>
      <c r="F558" s="195" t="s">
        <v>2595</v>
      </c>
      <c r="G558" s="195" t="s">
        <v>263</v>
      </c>
      <c r="H558" s="195"/>
      <c r="I558" s="195" t="s">
        <v>1207</v>
      </c>
      <c r="J558" s="195" t="s">
        <v>1208</v>
      </c>
      <c r="K558" s="195" t="s">
        <v>105</v>
      </c>
      <c r="L558" s="195" t="s">
        <v>691</v>
      </c>
      <c r="M558" s="195" t="s">
        <v>261</v>
      </c>
      <c r="N558" s="195" t="s">
        <v>261</v>
      </c>
      <c r="O558" s="195" t="s">
        <v>278</v>
      </c>
      <c r="P558" s="195" t="s">
        <v>1526</v>
      </c>
      <c r="Q558" s="194">
        <v>1</v>
      </c>
      <c r="R558" s="194">
        <v>8</v>
      </c>
      <c r="S558" s="194">
        <v>15</v>
      </c>
      <c r="T558" s="194">
        <v>1</v>
      </c>
      <c r="U558" s="194">
        <v>15</v>
      </c>
      <c r="V558" s="194">
        <v>1</v>
      </c>
      <c r="W558" s="194">
        <v>8</v>
      </c>
      <c r="X558" s="195" t="s">
        <v>692</v>
      </c>
      <c r="Y558" s="195" t="s">
        <v>693</v>
      </c>
      <c r="Z558" s="195" t="s">
        <v>1041</v>
      </c>
      <c r="AA558" s="195" t="s">
        <v>1042</v>
      </c>
    </row>
    <row r="559" spans="1:27" x14ac:dyDescent="0.2">
      <c r="A559" s="194">
        <v>20621</v>
      </c>
      <c r="B559" s="195" t="s">
        <v>701</v>
      </c>
      <c r="C559" s="195" t="s">
        <v>701</v>
      </c>
      <c r="D559" s="195" t="s">
        <v>2596</v>
      </c>
      <c r="E559" s="195" t="s">
        <v>2597</v>
      </c>
      <c r="F559" s="195" t="s">
        <v>2598</v>
      </c>
      <c r="G559" s="195" t="s">
        <v>263</v>
      </c>
      <c r="H559" s="195"/>
      <c r="I559" s="195" t="s">
        <v>1207</v>
      </c>
      <c r="J559" s="195" t="s">
        <v>1208</v>
      </c>
      <c r="K559" s="195" t="s">
        <v>105</v>
      </c>
      <c r="L559" s="195" t="s">
        <v>227</v>
      </c>
      <c r="M559" s="195" t="s">
        <v>261</v>
      </c>
      <c r="N559" s="195" t="s">
        <v>261</v>
      </c>
      <c r="O559" s="195" t="s">
        <v>278</v>
      </c>
      <c r="P559" s="195" t="s">
        <v>1097</v>
      </c>
      <c r="Q559" s="194">
        <v>1</v>
      </c>
      <c r="R559" s="194">
        <v>6</v>
      </c>
      <c r="S559" s="194">
        <v>20</v>
      </c>
      <c r="T559" s="194">
        <v>1</v>
      </c>
      <c r="U559" s="194">
        <v>20</v>
      </c>
      <c r="V559" s="194">
        <v>1</v>
      </c>
      <c r="W559" s="194">
        <v>6</v>
      </c>
      <c r="X559" s="195" t="s">
        <v>392</v>
      </c>
      <c r="Y559" s="195" t="s">
        <v>393</v>
      </c>
      <c r="Z559" s="195" t="s">
        <v>1400</v>
      </c>
      <c r="AA559" s="195" t="s">
        <v>1401</v>
      </c>
    </row>
    <row r="560" spans="1:27" x14ac:dyDescent="0.2">
      <c r="A560" s="194">
        <v>20622</v>
      </c>
      <c r="B560" s="195" t="s">
        <v>2599</v>
      </c>
      <c r="C560" s="195" t="s">
        <v>2600</v>
      </c>
      <c r="D560" s="195" t="s">
        <v>2601</v>
      </c>
      <c r="E560" s="195" t="s">
        <v>2602</v>
      </c>
      <c r="F560" s="195" t="s">
        <v>2603</v>
      </c>
      <c r="G560" s="195" t="s">
        <v>263</v>
      </c>
      <c r="H560" s="195"/>
      <c r="I560" s="195" t="s">
        <v>1207</v>
      </c>
      <c r="J560" s="195" t="s">
        <v>1208</v>
      </c>
      <c r="K560" s="195" t="s">
        <v>105</v>
      </c>
      <c r="L560" s="195" t="s">
        <v>227</v>
      </c>
      <c r="M560" s="195" t="s">
        <v>261</v>
      </c>
      <c r="N560" s="195" t="s">
        <v>261</v>
      </c>
      <c r="O560" s="195" t="s">
        <v>278</v>
      </c>
      <c r="P560" s="195" t="s">
        <v>1097</v>
      </c>
      <c r="Q560" s="194">
        <v>2</v>
      </c>
      <c r="R560" s="194">
        <v>6</v>
      </c>
      <c r="S560" s="194">
        <v>40</v>
      </c>
      <c r="T560" s="194">
        <v>1</v>
      </c>
      <c r="U560" s="194">
        <v>20</v>
      </c>
      <c r="V560" s="194">
        <v>1</v>
      </c>
      <c r="W560" s="194">
        <v>6</v>
      </c>
      <c r="X560" s="195" t="s">
        <v>392</v>
      </c>
      <c r="Y560" s="195" t="s">
        <v>393</v>
      </c>
      <c r="Z560" s="195" t="s">
        <v>1400</v>
      </c>
      <c r="AA560" s="195" t="s">
        <v>1401</v>
      </c>
    </row>
    <row r="561" spans="1:27" x14ac:dyDescent="0.2">
      <c r="A561" s="194">
        <v>20623</v>
      </c>
      <c r="B561" s="195" t="s">
        <v>2604</v>
      </c>
      <c r="C561" s="195" t="s">
        <v>2605</v>
      </c>
      <c r="D561" s="195" t="s">
        <v>2601</v>
      </c>
      <c r="E561" s="195" t="s">
        <v>2602</v>
      </c>
      <c r="F561" s="195" t="s">
        <v>2603</v>
      </c>
      <c r="G561" s="195" t="s">
        <v>263</v>
      </c>
      <c r="H561" s="195"/>
      <c r="I561" s="195" t="s">
        <v>1207</v>
      </c>
      <c r="J561" s="195" t="s">
        <v>1208</v>
      </c>
      <c r="K561" s="195" t="s">
        <v>105</v>
      </c>
      <c r="L561" s="195" t="s">
        <v>227</v>
      </c>
      <c r="M561" s="195" t="s">
        <v>261</v>
      </c>
      <c r="N561" s="195" t="s">
        <v>261</v>
      </c>
      <c r="O561" s="195" t="s">
        <v>278</v>
      </c>
      <c r="P561" s="195" t="s">
        <v>1097</v>
      </c>
      <c r="Q561" s="194">
        <v>2</v>
      </c>
      <c r="R561" s="194">
        <v>6</v>
      </c>
      <c r="S561" s="194">
        <v>40</v>
      </c>
      <c r="T561" s="194">
        <v>1</v>
      </c>
      <c r="U561" s="194">
        <v>20</v>
      </c>
      <c r="V561" s="194">
        <v>1</v>
      </c>
      <c r="W561" s="194">
        <v>6</v>
      </c>
      <c r="X561" s="195" t="s">
        <v>392</v>
      </c>
      <c r="Y561" s="195" t="s">
        <v>393</v>
      </c>
      <c r="Z561" s="195" t="s">
        <v>1400</v>
      </c>
      <c r="AA561" s="195" t="s">
        <v>1401</v>
      </c>
    </row>
    <row r="562" spans="1:27" x14ac:dyDescent="0.2">
      <c r="A562" s="194">
        <v>20624</v>
      </c>
      <c r="B562" s="195" t="s">
        <v>2606</v>
      </c>
      <c r="C562" s="195" t="s">
        <v>2607</v>
      </c>
      <c r="D562" s="195" t="s">
        <v>2608</v>
      </c>
      <c r="E562" s="195" t="s">
        <v>2609</v>
      </c>
      <c r="F562" s="195" t="s">
        <v>2610</v>
      </c>
      <c r="G562" s="195" t="s">
        <v>263</v>
      </c>
      <c r="H562" s="195"/>
      <c r="I562" s="195" t="s">
        <v>1207</v>
      </c>
      <c r="J562" s="195" t="s">
        <v>1208</v>
      </c>
      <c r="K562" s="195" t="s">
        <v>105</v>
      </c>
      <c r="L562" s="195" t="s">
        <v>459</v>
      </c>
      <c r="M562" s="195" t="s">
        <v>230</v>
      </c>
      <c r="N562" s="195" t="s">
        <v>230</v>
      </c>
      <c r="O562" s="195" t="s">
        <v>278</v>
      </c>
      <c r="P562" s="195" t="s">
        <v>1215</v>
      </c>
      <c r="Q562" s="194">
        <v>2</v>
      </c>
      <c r="R562" s="194">
        <v>6</v>
      </c>
      <c r="S562" s="194">
        <v>60</v>
      </c>
      <c r="T562" s="194">
        <v>2</v>
      </c>
      <c r="U562" s="194">
        <v>15</v>
      </c>
      <c r="V562" s="194">
        <v>1</v>
      </c>
      <c r="W562" s="194">
        <v>12</v>
      </c>
      <c r="X562" s="195" t="s">
        <v>460</v>
      </c>
      <c r="Y562" s="195" t="s">
        <v>461</v>
      </c>
      <c r="Z562" s="195" t="s">
        <v>2611</v>
      </c>
      <c r="AA562" s="195" t="s">
        <v>2612</v>
      </c>
    </row>
    <row r="563" spans="1:27" x14ac:dyDescent="0.2">
      <c r="A563" s="194">
        <v>20625</v>
      </c>
      <c r="B563" s="195" t="s">
        <v>2613</v>
      </c>
      <c r="C563" s="195" t="s">
        <v>2614</v>
      </c>
      <c r="D563" s="195" t="s">
        <v>2608</v>
      </c>
      <c r="E563" s="195" t="s">
        <v>2609</v>
      </c>
      <c r="F563" s="195" t="s">
        <v>2610</v>
      </c>
      <c r="G563" s="195" t="s">
        <v>263</v>
      </c>
      <c r="H563" s="195"/>
      <c r="I563" s="195" t="s">
        <v>1207</v>
      </c>
      <c r="J563" s="195" t="s">
        <v>1208</v>
      </c>
      <c r="K563" s="195" t="s">
        <v>105</v>
      </c>
      <c r="L563" s="195" t="s">
        <v>459</v>
      </c>
      <c r="M563" s="195" t="s">
        <v>230</v>
      </c>
      <c r="N563" s="195" t="s">
        <v>230</v>
      </c>
      <c r="O563" s="195" t="s">
        <v>278</v>
      </c>
      <c r="P563" s="195" t="s">
        <v>1215</v>
      </c>
      <c r="Q563" s="194">
        <v>2</v>
      </c>
      <c r="R563" s="194">
        <v>6</v>
      </c>
      <c r="S563" s="194">
        <v>60</v>
      </c>
      <c r="T563" s="194">
        <v>2</v>
      </c>
      <c r="U563" s="194">
        <v>15</v>
      </c>
      <c r="V563" s="194">
        <v>1</v>
      </c>
      <c r="W563" s="194">
        <v>12</v>
      </c>
      <c r="X563" s="195" t="s">
        <v>460</v>
      </c>
      <c r="Y563" s="195" t="s">
        <v>461</v>
      </c>
      <c r="Z563" s="195" t="s">
        <v>2611</v>
      </c>
      <c r="AA563" s="195" t="s">
        <v>2612</v>
      </c>
    </row>
    <row r="564" spans="1:27" x14ac:dyDescent="0.2">
      <c r="A564" s="194">
        <v>20626</v>
      </c>
      <c r="B564" s="195" t="s">
        <v>704</v>
      </c>
      <c r="C564" s="195" t="s">
        <v>704</v>
      </c>
      <c r="D564" s="195" t="s">
        <v>2615</v>
      </c>
      <c r="E564" s="195" t="s">
        <v>704</v>
      </c>
      <c r="F564" s="195" t="s">
        <v>2616</v>
      </c>
      <c r="G564" s="195" t="s">
        <v>263</v>
      </c>
      <c r="H564" s="195"/>
      <c r="I564" s="195" t="s">
        <v>1207</v>
      </c>
      <c r="J564" s="195" t="s">
        <v>1208</v>
      </c>
      <c r="K564" s="195" t="s">
        <v>98</v>
      </c>
      <c r="L564" s="195" t="s">
        <v>506</v>
      </c>
      <c r="M564" s="195" t="s">
        <v>213</v>
      </c>
      <c r="N564" s="195" t="s">
        <v>419</v>
      </c>
      <c r="O564" s="195" t="s">
        <v>272</v>
      </c>
      <c r="P564" s="195" t="s">
        <v>1196</v>
      </c>
      <c r="Q564" s="194">
        <v>1</v>
      </c>
      <c r="R564" s="194">
        <v>6</v>
      </c>
      <c r="S564" s="194">
        <v>20</v>
      </c>
      <c r="T564" s="194">
        <v>1</v>
      </c>
      <c r="U564" s="194">
        <v>20</v>
      </c>
      <c r="V564" s="194">
        <v>1</v>
      </c>
      <c r="W564" s="194">
        <v>6</v>
      </c>
      <c r="X564" s="195" t="s">
        <v>301</v>
      </c>
      <c r="Y564" s="195" t="s">
        <v>174</v>
      </c>
      <c r="Z564" s="195" t="s">
        <v>1197</v>
      </c>
      <c r="AA564" s="195" t="s">
        <v>1198</v>
      </c>
    </row>
    <row r="565" spans="1:27" x14ac:dyDescent="0.2">
      <c r="A565" s="194">
        <v>20627</v>
      </c>
      <c r="B565" s="195" t="s">
        <v>2617</v>
      </c>
      <c r="C565" s="195" t="s">
        <v>2618</v>
      </c>
      <c r="D565" s="195" t="s">
        <v>2619</v>
      </c>
      <c r="E565" s="195" t="s">
        <v>2617</v>
      </c>
      <c r="F565" s="195" t="s">
        <v>2620</v>
      </c>
      <c r="G565" s="195" t="s">
        <v>263</v>
      </c>
      <c r="H565" s="195" t="s">
        <v>492</v>
      </c>
      <c r="I565" s="195" t="s">
        <v>493</v>
      </c>
      <c r="J565" s="195" t="s">
        <v>494</v>
      </c>
      <c r="K565" s="195" t="s">
        <v>105</v>
      </c>
      <c r="L565" s="195" t="s">
        <v>99</v>
      </c>
      <c r="M565" s="195" t="s">
        <v>100</v>
      </c>
      <c r="N565" s="195" t="s">
        <v>237</v>
      </c>
      <c r="O565" s="195" t="s">
        <v>278</v>
      </c>
      <c r="P565" s="195" t="s">
        <v>1196</v>
      </c>
      <c r="Q565" s="194">
        <v>1</v>
      </c>
      <c r="R565" s="194">
        <v>6</v>
      </c>
      <c r="S565" s="194">
        <v>10</v>
      </c>
      <c r="T565" s="194">
        <v>1</v>
      </c>
      <c r="U565" s="194">
        <v>10</v>
      </c>
      <c r="V565" s="194">
        <v>1</v>
      </c>
      <c r="W565" s="194">
        <v>6</v>
      </c>
      <c r="X565" s="195" t="s">
        <v>360</v>
      </c>
      <c r="Y565" s="195" t="s">
        <v>358</v>
      </c>
      <c r="Z565" s="195" t="s">
        <v>1248</v>
      </c>
      <c r="AA565" s="195" t="s">
        <v>1249</v>
      </c>
    </row>
    <row r="566" spans="1:27" x14ac:dyDescent="0.2">
      <c r="A566" s="194">
        <v>20628</v>
      </c>
      <c r="B566" s="195" t="s">
        <v>2621</v>
      </c>
      <c r="C566" s="195" t="s">
        <v>2621</v>
      </c>
      <c r="D566" s="195" t="s">
        <v>2622</v>
      </c>
      <c r="E566" s="195" t="s">
        <v>2621</v>
      </c>
      <c r="F566" s="195" t="s">
        <v>2621</v>
      </c>
      <c r="G566" s="195" t="s">
        <v>263</v>
      </c>
      <c r="H566" s="195" t="s">
        <v>379</v>
      </c>
      <c r="I566" s="195" t="s">
        <v>380</v>
      </c>
      <c r="J566" s="195" t="s">
        <v>381</v>
      </c>
      <c r="K566" s="195" t="s">
        <v>105</v>
      </c>
      <c r="L566" s="195" t="s">
        <v>2623</v>
      </c>
      <c r="M566" s="195" t="s">
        <v>246</v>
      </c>
      <c r="N566" s="195" t="s">
        <v>394</v>
      </c>
      <c r="O566" s="195" t="s">
        <v>278</v>
      </c>
      <c r="P566" s="195" t="s">
        <v>1196</v>
      </c>
      <c r="Q566" s="194">
        <v>1</v>
      </c>
      <c r="R566" s="194">
        <v>9</v>
      </c>
      <c r="S566" s="194">
        <v>15</v>
      </c>
      <c r="T566" s="194">
        <v>1</v>
      </c>
      <c r="U566" s="194">
        <v>15</v>
      </c>
      <c r="V566" s="194">
        <v>1</v>
      </c>
      <c r="W566" s="194">
        <v>9</v>
      </c>
      <c r="X566" s="195" t="s">
        <v>301</v>
      </c>
      <c r="Y566" s="195" t="s">
        <v>174</v>
      </c>
      <c r="Z566" s="195" t="s">
        <v>1248</v>
      </c>
      <c r="AA566" s="195" t="s">
        <v>1249</v>
      </c>
    </row>
    <row r="567" spans="1:27" x14ac:dyDescent="0.2">
      <c r="A567" s="194">
        <v>20629</v>
      </c>
      <c r="B567" s="195" t="s">
        <v>2624</v>
      </c>
      <c r="C567" s="195" t="s">
        <v>2625</v>
      </c>
      <c r="D567" s="195" t="s">
        <v>2626</v>
      </c>
      <c r="E567" s="195" t="s">
        <v>2627</v>
      </c>
      <c r="F567" s="195" t="s">
        <v>2628</v>
      </c>
      <c r="G567" s="195" t="s">
        <v>263</v>
      </c>
      <c r="H567" s="195"/>
      <c r="I567" s="195" t="s">
        <v>1207</v>
      </c>
      <c r="J567" s="195" t="s">
        <v>1208</v>
      </c>
      <c r="K567" s="195" t="s">
        <v>105</v>
      </c>
      <c r="L567" s="195" t="s">
        <v>245</v>
      </c>
      <c r="M567" s="195" t="s">
        <v>239</v>
      </c>
      <c r="N567" s="195" t="s">
        <v>239</v>
      </c>
      <c r="O567" s="195" t="s">
        <v>278</v>
      </c>
      <c r="P567" s="195" t="s">
        <v>1196</v>
      </c>
      <c r="Q567" s="194">
        <v>1</v>
      </c>
      <c r="R567" s="194">
        <v>14</v>
      </c>
      <c r="S567" s="194">
        <v>15</v>
      </c>
      <c r="T567" s="194">
        <v>1</v>
      </c>
      <c r="U567" s="194">
        <v>15</v>
      </c>
      <c r="V567" s="194">
        <v>1</v>
      </c>
      <c r="W567" s="194">
        <v>14</v>
      </c>
      <c r="X567" s="195" t="s">
        <v>495</v>
      </c>
      <c r="Y567" s="195" t="s">
        <v>496</v>
      </c>
      <c r="Z567" s="195" t="s">
        <v>1514</v>
      </c>
      <c r="AA567" s="195" t="s">
        <v>1515</v>
      </c>
    </row>
    <row r="568" spans="1:27" x14ac:dyDescent="0.2">
      <c r="A568" s="194">
        <v>20630</v>
      </c>
      <c r="B568" s="195" t="s">
        <v>2629</v>
      </c>
      <c r="C568" s="195" t="s">
        <v>2630</v>
      </c>
      <c r="D568" s="195" t="s">
        <v>2631</v>
      </c>
      <c r="E568" s="195" t="s">
        <v>2629</v>
      </c>
      <c r="F568" s="195" t="s">
        <v>2630</v>
      </c>
      <c r="G568" s="195" t="s">
        <v>265</v>
      </c>
      <c r="H568" s="195" t="s">
        <v>117</v>
      </c>
      <c r="I568" s="195" t="s">
        <v>486</v>
      </c>
      <c r="J568" s="195" t="s">
        <v>487</v>
      </c>
      <c r="K568" s="195" t="s">
        <v>98</v>
      </c>
      <c r="L568" s="195" t="s">
        <v>118</v>
      </c>
      <c r="M568" s="195" t="s">
        <v>187</v>
      </c>
      <c r="N568" s="195" t="s">
        <v>396</v>
      </c>
      <c r="O568" s="195" t="s">
        <v>272</v>
      </c>
      <c r="P568" s="195" t="s">
        <v>1048</v>
      </c>
      <c r="Q568" s="194">
        <v>1</v>
      </c>
      <c r="R568" s="194">
        <v>15</v>
      </c>
      <c r="S568" s="194">
        <v>20</v>
      </c>
      <c r="T568" s="194">
        <v>1</v>
      </c>
      <c r="U568" s="194">
        <v>20</v>
      </c>
      <c r="V568" s="194">
        <v>1</v>
      </c>
      <c r="W568" s="194">
        <v>15</v>
      </c>
      <c r="X568" s="195" t="s">
        <v>317</v>
      </c>
      <c r="Y568" s="195" t="s">
        <v>318</v>
      </c>
      <c r="Z568" s="195" t="s">
        <v>1147</v>
      </c>
      <c r="AA568" s="195" t="s">
        <v>318</v>
      </c>
    </row>
    <row r="569" spans="1:27" x14ac:dyDescent="0.2">
      <c r="A569" s="194">
        <v>20631</v>
      </c>
      <c r="B569" s="195" t="s">
        <v>560</v>
      </c>
      <c r="C569" s="195" t="s">
        <v>561</v>
      </c>
      <c r="D569" s="195" t="s">
        <v>2632</v>
      </c>
      <c r="E569" s="195" t="s">
        <v>2633</v>
      </c>
      <c r="F569" s="195" t="s">
        <v>2634</v>
      </c>
      <c r="G569" s="195" t="s">
        <v>263</v>
      </c>
      <c r="H569" s="195"/>
      <c r="I569" s="195" t="s">
        <v>1207</v>
      </c>
      <c r="J569" s="195" t="s">
        <v>1208</v>
      </c>
      <c r="K569" s="195" t="s">
        <v>98</v>
      </c>
      <c r="L569" s="195" t="s">
        <v>99</v>
      </c>
      <c r="M569" s="195" t="s">
        <v>187</v>
      </c>
      <c r="N569" s="195" t="s">
        <v>396</v>
      </c>
      <c r="O569" s="195" t="s">
        <v>272</v>
      </c>
      <c r="P569" s="195" t="s">
        <v>1097</v>
      </c>
      <c r="Q569" s="194">
        <v>1</v>
      </c>
      <c r="R569" s="194">
        <v>12</v>
      </c>
      <c r="S569" s="194">
        <v>48</v>
      </c>
      <c r="T569" s="194">
        <v>4</v>
      </c>
      <c r="U569" s="194">
        <v>12</v>
      </c>
      <c r="V569" s="194">
        <v>1</v>
      </c>
      <c r="W569" s="194">
        <v>48</v>
      </c>
      <c r="X569" s="195" t="s">
        <v>329</v>
      </c>
      <c r="Y569" s="195" t="s">
        <v>330</v>
      </c>
      <c r="Z569" s="195" t="s">
        <v>1150</v>
      </c>
      <c r="AA569" s="195" t="s">
        <v>1151</v>
      </c>
    </row>
    <row r="570" spans="1:27" x14ac:dyDescent="0.2">
      <c r="A570" s="194">
        <v>20632</v>
      </c>
      <c r="B570" s="195" t="s">
        <v>2635</v>
      </c>
      <c r="C570" s="195" t="s">
        <v>2635</v>
      </c>
      <c r="D570" s="195" t="s">
        <v>2636</v>
      </c>
      <c r="E570" s="195" t="s">
        <v>2637</v>
      </c>
      <c r="F570" s="195" t="s">
        <v>2638</v>
      </c>
      <c r="G570" s="195" t="s">
        <v>263</v>
      </c>
      <c r="H570" s="195" t="s">
        <v>379</v>
      </c>
      <c r="I570" s="195" t="s">
        <v>380</v>
      </c>
      <c r="J570" s="195" t="s">
        <v>381</v>
      </c>
      <c r="K570" s="195" t="s">
        <v>98</v>
      </c>
      <c r="L570" s="195" t="s">
        <v>221</v>
      </c>
      <c r="M570" s="195" t="s">
        <v>264</v>
      </c>
      <c r="N570" s="195" t="s">
        <v>2639</v>
      </c>
      <c r="O570" s="195" t="s">
        <v>1075</v>
      </c>
      <c r="P570" s="195" t="s">
        <v>1215</v>
      </c>
      <c r="Q570" s="194">
        <v>5</v>
      </c>
      <c r="R570" s="194">
        <v>16</v>
      </c>
      <c r="S570" s="194">
        <v>495</v>
      </c>
      <c r="T570" s="194">
        <v>1</v>
      </c>
      <c r="U570" s="194">
        <v>99</v>
      </c>
      <c r="V570" s="194">
        <v>1</v>
      </c>
      <c r="W570" s="194">
        <v>16</v>
      </c>
      <c r="X570" s="195" t="s">
        <v>317</v>
      </c>
      <c r="Y570" s="195" t="s">
        <v>318</v>
      </c>
      <c r="Z570" s="195" t="s">
        <v>2611</v>
      </c>
      <c r="AA570" s="195" t="s">
        <v>2612</v>
      </c>
    </row>
    <row r="571" spans="1:27" x14ac:dyDescent="0.2">
      <c r="A571" s="194">
        <v>20633</v>
      </c>
      <c r="B571" s="195" t="s">
        <v>2640</v>
      </c>
      <c r="C571" s="195" t="s">
        <v>2640</v>
      </c>
      <c r="D571" s="195" t="s">
        <v>2636</v>
      </c>
      <c r="E571" s="195" t="s">
        <v>2637</v>
      </c>
      <c r="F571" s="195" t="s">
        <v>2638</v>
      </c>
      <c r="G571" s="195" t="s">
        <v>263</v>
      </c>
      <c r="H571" s="195" t="s">
        <v>379</v>
      </c>
      <c r="I571" s="195" t="s">
        <v>380</v>
      </c>
      <c r="J571" s="195" t="s">
        <v>381</v>
      </c>
      <c r="K571" s="195" t="s">
        <v>98</v>
      </c>
      <c r="L571" s="195" t="s">
        <v>221</v>
      </c>
      <c r="M571" s="195" t="s">
        <v>264</v>
      </c>
      <c r="N571" s="195" t="s">
        <v>2639</v>
      </c>
      <c r="O571" s="195" t="s">
        <v>1075</v>
      </c>
      <c r="P571" s="195" t="s">
        <v>1215</v>
      </c>
      <c r="Q571" s="194">
        <v>5</v>
      </c>
      <c r="R571" s="194">
        <v>16</v>
      </c>
      <c r="S571" s="194">
        <v>495</v>
      </c>
      <c r="T571" s="194">
        <v>1</v>
      </c>
      <c r="U571" s="194">
        <v>99</v>
      </c>
      <c r="V571" s="194">
        <v>1</v>
      </c>
      <c r="W571" s="194">
        <v>16</v>
      </c>
      <c r="X571" s="195" t="s">
        <v>317</v>
      </c>
      <c r="Y571" s="195" t="s">
        <v>318</v>
      </c>
      <c r="Z571" s="195" t="s">
        <v>2611</v>
      </c>
      <c r="AA571" s="195" t="s">
        <v>2612</v>
      </c>
    </row>
    <row r="572" spans="1:27" x14ac:dyDescent="0.2">
      <c r="A572" s="194">
        <v>20634</v>
      </c>
      <c r="B572" s="195" t="s">
        <v>2641</v>
      </c>
      <c r="C572" s="195" t="s">
        <v>2641</v>
      </c>
      <c r="D572" s="195" t="s">
        <v>2636</v>
      </c>
      <c r="E572" s="195" t="s">
        <v>2637</v>
      </c>
      <c r="F572" s="195" t="s">
        <v>2638</v>
      </c>
      <c r="G572" s="195" t="s">
        <v>263</v>
      </c>
      <c r="H572" s="195" t="s">
        <v>379</v>
      </c>
      <c r="I572" s="195" t="s">
        <v>380</v>
      </c>
      <c r="J572" s="195" t="s">
        <v>381</v>
      </c>
      <c r="K572" s="195" t="s">
        <v>98</v>
      </c>
      <c r="L572" s="195" t="s">
        <v>221</v>
      </c>
      <c r="M572" s="195" t="s">
        <v>264</v>
      </c>
      <c r="N572" s="195" t="s">
        <v>2639</v>
      </c>
      <c r="O572" s="195" t="s">
        <v>1075</v>
      </c>
      <c r="P572" s="195" t="s">
        <v>1215</v>
      </c>
      <c r="Q572" s="194">
        <v>5</v>
      </c>
      <c r="R572" s="194">
        <v>16</v>
      </c>
      <c r="S572" s="194">
        <v>495</v>
      </c>
      <c r="T572" s="194">
        <v>1</v>
      </c>
      <c r="U572" s="194">
        <v>99</v>
      </c>
      <c r="V572" s="194">
        <v>1</v>
      </c>
      <c r="W572" s="194">
        <v>16</v>
      </c>
      <c r="X572" s="195" t="s">
        <v>317</v>
      </c>
      <c r="Y572" s="195" t="s">
        <v>318</v>
      </c>
      <c r="Z572" s="195" t="s">
        <v>2611</v>
      </c>
      <c r="AA572" s="195" t="s">
        <v>2612</v>
      </c>
    </row>
    <row r="573" spans="1:27" x14ac:dyDescent="0.2">
      <c r="A573" s="194">
        <v>20635</v>
      </c>
      <c r="B573" s="195" t="s">
        <v>2642</v>
      </c>
      <c r="C573" s="195" t="s">
        <v>2642</v>
      </c>
      <c r="D573" s="195" t="s">
        <v>2636</v>
      </c>
      <c r="E573" s="195" t="s">
        <v>2637</v>
      </c>
      <c r="F573" s="195" t="s">
        <v>2638</v>
      </c>
      <c r="G573" s="195" t="s">
        <v>263</v>
      </c>
      <c r="H573" s="195" t="s">
        <v>379</v>
      </c>
      <c r="I573" s="195" t="s">
        <v>380</v>
      </c>
      <c r="J573" s="195" t="s">
        <v>381</v>
      </c>
      <c r="K573" s="195" t="s">
        <v>98</v>
      </c>
      <c r="L573" s="195" t="s">
        <v>221</v>
      </c>
      <c r="M573" s="195" t="s">
        <v>264</v>
      </c>
      <c r="N573" s="195" t="s">
        <v>2639</v>
      </c>
      <c r="O573" s="195" t="s">
        <v>1075</v>
      </c>
      <c r="P573" s="195" t="s">
        <v>1215</v>
      </c>
      <c r="Q573" s="194">
        <v>5</v>
      </c>
      <c r="R573" s="194">
        <v>16</v>
      </c>
      <c r="S573" s="194">
        <v>495</v>
      </c>
      <c r="T573" s="194">
        <v>1</v>
      </c>
      <c r="U573" s="194">
        <v>99</v>
      </c>
      <c r="V573" s="194">
        <v>1</v>
      </c>
      <c r="W573" s="194">
        <v>16</v>
      </c>
      <c r="X573" s="195" t="s">
        <v>317</v>
      </c>
      <c r="Y573" s="195" t="s">
        <v>318</v>
      </c>
      <c r="Z573" s="195" t="s">
        <v>2611</v>
      </c>
      <c r="AA573" s="195" t="s">
        <v>2612</v>
      </c>
    </row>
    <row r="574" spans="1:27" x14ac:dyDescent="0.2">
      <c r="A574" s="194">
        <v>20636</v>
      </c>
      <c r="B574" s="195" t="s">
        <v>2643</v>
      </c>
      <c r="C574" s="195" t="s">
        <v>2643</v>
      </c>
      <c r="D574" s="195" t="s">
        <v>2636</v>
      </c>
      <c r="E574" s="195" t="s">
        <v>2637</v>
      </c>
      <c r="F574" s="195" t="s">
        <v>2638</v>
      </c>
      <c r="G574" s="195" t="s">
        <v>263</v>
      </c>
      <c r="H574" s="195" t="s">
        <v>379</v>
      </c>
      <c r="I574" s="195" t="s">
        <v>380</v>
      </c>
      <c r="J574" s="195" t="s">
        <v>381</v>
      </c>
      <c r="K574" s="195" t="s">
        <v>98</v>
      </c>
      <c r="L574" s="195" t="s">
        <v>221</v>
      </c>
      <c r="M574" s="195" t="s">
        <v>264</v>
      </c>
      <c r="N574" s="195" t="s">
        <v>2639</v>
      </c>
      <c r="O574" s="195" t="s">
        <v>1075</v>
      </c>
      <c r="P574" s="195" t="s">
        <v>1215</v>
      </c>
      <c r="Q574" s="194">
        <v>5</v>
      </c>
      <c r="R574" s="194">
        <v>16</v>
      </c>
      <c r="S574" s="194">
        <v>495</v>
      </c>
      <c r="T574" s="194">
        <v>1</v>
      </c>
      <c r="U574" s="194">
        <v>99</v>
      </c>
      <c r="V574" s="194">
        <v>1</v>
      </c>
      <c r="W574" s="194">
        <v>16</v>
      </c>
      <c r="X574" s="195" t="s">
        <v>317</v>
      </c>
      <c r="Y574" s="195" t="s">
        <v>318</v>
      </c>
      <c r="Z574" s="195" t="s">
        <v>2611</v>
      </c>
      <c r="AA574" s="195" t="s">
        <v>2612</v>
      </c>
    </row>
    <row r="575" spans="1:27" x14ac:dyDescent="0.2">
      <c r="A575" s="194">
        <v>20637</v>
      </c>
      <c r="B575" s="195" t="s">
        <v>2644</v>
      </c>
      <c r="C575" s="195" t="s">
        <v>2644</v>
      </c>
      <c r="D575" s="195" t="s">
        <v>2645</v>
      </c>
      <c r="E575" s="195" t="s">
        <v>2646</v>
      </c>
      <c r="F575" s="195" t="s">
        <v>2647</v>
      </c>
      <c r="G575" s="195" t="s">
        <v>263</v>
      </c>
      <c r="H575" s="195"/>
      <c r="I575" s="195" t="s">
        <v>1207</v>
      </c>
      <c r="J575" s="195" t="s">
        <v>1208</v>
      </c>
      <c r="K575" s="195" t="s">
        <v>105</v>
      </c>
      <c r="L575" s="195" t="s">
        <v>229</v>
      </c>
      <c r="M575" s="195" t="s">
        <v>230</v>
      </c>
      <c r="N575" s="195" t="s">
        <v>2648</v>
      </c>
      <c r="O575" s="195" t="s">
        <v>278</v>
      </c>
      <c r="P575" s="195" t="s">
        <v>1215</v>
      </c>
      <c r="Q575" s="194">
        <v>1</v>
      </c>
      <c r="R575" s="194">
        <v>6</v>
      </c>
      <c r="S575" s="194">
        <v>24</v>
      </c>
      <c r="T575" s="194">
        <v>2</v>
      </c>
      <c r="U575" s="194">
        <v>12</v>
      </c>
      <c r="V575" s="194">
        <v>1</v>
      </c>
      <c r="W575" s="194">
        <v>12</v>
      </c>
      <c r="X575" s="195" t="s">
        <v>460</v>
      </c>
      <c r="Y575" s="195" t="s">
        <v>461</v>
      </c>
      <c r="Z575" s="195" t="s">
        <v>2611</v>
      </c>
      <c r="AA575" s="195" t="s">
        <v>2612</v>
      </c>
    </row>
    <row r="576" spans="1:27" x14ac:dyDescent="0.2">
      <c r="A576" s="194">
        <v>20638</v>
      </c>
      <c r="B576" s="195" t="s">
        <v>2649</v>
      </c>
      <c r="C576" s="195" t="s">
        <v>2650</v>
      </c>
      <c r="D576" s="195" t="s">
        <v>2651</v>
      </c>
      <c r="E576" s="195" t="s">
        <v>2649</v>
      </c>
      <c r="F576" s="195" t="s">
        <v>2652</v>
      </c>
      <c r="G576" s="195" t="s">
        <v>217</v>
      </c>
      <c r="H576" s="195" t="s">
        <v>117</v>
      </c>
      <c r="I576" s="195" t="s">
        <v>206</v>
      </c>
      <c r="J576" s="195" t="s">
        <v>338</v>
      </c>
      <c r="K576" s="195" t="s">
        <v>105</v>
      </c>
      <c r="L576" s="195" t="s">
        <v>221</v>
      </c>
      <c r="M576" s="195" t="s">
        <v>261</v>
      </c>
      <c r="N576" s="195" t="s">
        <v>2648</v>
      </c>
      <c r="O576" s="195" t="s">
        <v>272</v>
      </c>
      <c r="P576" s="195" t="s">
        <v>1040</v>
      </c>
      <c r="Q576" s="194">
        <v>1</v>
      </c>
      <c r="R576" s="194">
        <v>2</v>
      </c>
      <c r="S576" s="194">
        <v>40</v>
      </c>
      <c r="T576" s="194">
        <v>2</v>
      </c>
      <c r="U576" s="194">
        <v>20</v>
      </c>
      <c r="V576" s="194">
        <v>1</v>
      </c>
      <c r="W576" s="194">
        <v>4</v>
      </c>
      <c r="X576" s="195" t="s">
        <v>392</v>
      </c>
      <c r="Y576" s="195" t="s">
        <v>393</v>
      </c>
      <c r="Z576" s="195" t="s">
        <v>1400</v>
      </c>
      <c r="AA576" s="195" t="s">
        <v>1401</v>
      </c>
    </row>
    <row r="577" spans="1:27" x14ac:dyDescent="0.2">
      <c r="A577" s="194">
        <v>20639</v>
      </c>
      <c r="B577" s="195" t="s">
        <v>2653</v>
      </c>
      <c r="C577" s="195" t="s">
        <v>2653</v>
      </c>
      <c r="D577" s="195" t="s">
        <v>2654</v>
      </c>
      <c r="E577" s="195" t="s">
        <v>2653</v>
      </c>
      <c r="F577" s="195" t="s">
        <v>2653</v>
      </c>
      <c r="G577" s="195" t="s">
        <v>217</v>
      </c>
      <c r="H577" s="195" t="s">
        <v>379</v>
      </c>
      <c r="I577" s="195" t="s">
        <v>380</v>
      </c>
      <c r="J577" s="195" t="s">
        <v>381</v>
      </c>
      <c r="K577" s="195" t="s">
        <v>98</v>
      </c>
      <c r="L577" s="195" t="s">
        <v>245</v>
      </c>
      <c r="M577" s="195" t="s">
        <v>236</v>
      </c>
      <c r="N577" s="195" t="s">
        <v>318</v>
      </c>
      <c r="O577" s="195" t="s">
        <v>272</v>
      </c>
      <c r="P577" s="195" t="s">
        <v>1040</v>
      </c>
      <c r="Q577" s="194">
        <v>1</v>
      </c>
      <c r="R577" s="194">
        <v>3</v>
      </c>
      <c r="S577" s="194">
        <v>28</v>
      </c>
      <c r="T577" s="194">
        <v>2</v>
      </c>
      <c r="U577" s="194">
        <v>14</v>
      </c>
      <c r="V577" s="194">
        <v>1</v>
      </c>
      <c r="W577" s="194">
        <v>6</v>
      </c>
      <c r="X577" s="195" t="s">
        <v>377</v>
      </c>
      <c r="Y577" s="195" t="s">
        <v>378</v>
      </c>
      <c r="Z577" s="195" t="s">
        <v>1147</v>
      </c>
      <c r="AA577" s="195" t="s">
        <v>318</v>
      </c>
    </row>
    <row r="578" spans="1:27" x14ac:dyDescent="0.2">
      <c r="A578" s="194">
        <v>20640</v>
      </c>
      <c r="B578" s="195" t="s">
        <v>2655</v>
      </c>
      <c r="C578" s="195" t="s">
        <v>2656</v>
      </c>
      <c r="D578" s="195" t="s">
        <v>2657</v>
      </c>
      <c r="E578" s="195" t="s">
        <v>2655</v>
      </c>
      <c r="F578" s="195" t="s">
        <v>2658</v>
      </c>
      <c r="G578" s="195" t="s">
        <v>265</v>
      </c>
      <c r="H578" s="195" t="s">
        <v>472</v>
      </c>
      <c r="I578" s="195" t="s">
        <v>473</v>
      </c>
      <c r="J578" s="195" t="s">
        <v>474</v>
      </c>
      <c r="K578" s="195" t="s">
        <v>98</v>
      </c>
      <c r="L578" s="195" t="s">
        <v>99</v>
      </c>
      <c r="M578" s="195" t="s">
        <v>237</v>
      </c>
      <c r="N578" s="195" t="s">
        <v>318</v>
      </c>
      <c r="O578" s="195" t="s">
        <v>1075</v>
      </c>
      <c r="P578" s="195" t="s">
        <v>1196</v>
      </c>
      <c r="Q578" s="194">
        <v>1</v>
      </c>
      <c r="R578" s="194">
        <v>12</v>
      </c>
      <c r="S578" s="194">
        <v>50</v>
      </c>
      <c r="T578" s="194">
        <v>1</v>
      </c>
      <c r="U578" s="194">
        <v>50</v>
      </c>
      <c r="V578" s="194">
        <v>1</v>
      </c>
      <c r="W578" s="194">
        <v>12</v>
      </c>
      <c r="X578" s="195" t="s">
        <v>2659</v>
      </c>
      <c r="Y578" s="195" t="s">
        <v>2660</v>
      </c>
      <c r="Z578" s="195" t="s">
        <v>1219</v>
      </c>
      <c r="AA578" s="195" t="s">
        <v>1220</v>
      </c>
    </row>
    <row r="579" spans="1:27" x14ac:dyDescent="0.2">
      <c r="A579" s="194">
        <v>20641</v>
      </c>
      <c r="B579" s="195" t="s">
        <v>2661</v>
      </c>
      <c r="C579" s="195" t="s">
        <v>2662</v>
      </c>
      <c r="D579" s="195" t="s">
        <v>2663</v>
      </c>
      <c r="E579" s="195" t="s">
        <v>2664</v>
      </c>
      <c r="F579" s="195" t="s">
        <v>2658</v>
      </c>
      <c r="G579" s="195" t="s">
        <v>265</v>
      </c>
      <c r="H579" s="195" t="s">
        <v>472</v>
      </c>
      <c r="I579" s="195" t="s">
        <v>473</v>
      </c>
      <c r="J579" s="195" t="s">
        <v>474</v>
      </c>
      <c r="K579" s="195" t="s">
        <v>98</v>
      </c>
      <c r="L579" s="195" t="s">
        <v>99</v>
      </c>
      <c r="M579" s="195" t="s">
        <v>237</v>
      </c>
      <c r="N579" s="195" t="s">
        <v>318</v>
      </c>
      <c r="O579" s="195" t="s">
        <v>1075</v>
      </c>
      <c r="P579" s="195" t="s">
        <v>1048</v>
      </c>
      <c r="Q579" s="194">
        <v>5</v>
      </c>
      <c r="R579" s="194">
        <v>3</v>
      </c>
      <c r="S579" s="194">
        <v>400</v>
      </c>
      <c r="T579" s="194">
        <v>2</v>
      </c>
      <c r="U579" s="194">
        <v>40</v>
      </c>
      <c r="V579" s="194">
        <v>1</v>
      </c>
      <c r="W579" s="194">
        <v>6</v>
      </c>
      <c r="X579" s="195" t="s">
        <v>2659</v>
      </c>
      <c r="Y579" s="195" t="s">
        <v>2660</v>
      </c>
      <c r="Z579" s="195" t="s">
        <v>1219</v>
      </c>
      <c r="AA579" s="195" t="s">
        <v>1220</v>
      </c>
    </row>
    <row r="580" spans="1:27" x14ac:dyDescent="0.2">
      <c r="A580" s="194">
        <v>20642</v>
      </c>
      <c r="B580" s="195" t="s">
        <v>2665</v>
      </c>
      <c r="C580" s="195" t="s">
        <v>2666</v>
      </c>
      <c r="D580" s="195" t="s">
        <v>2663</v>
      </c>
      <c r="E580" s="195" t="s">
        <v>2664</v>
      </c>
      <c r="F580" s="195" t="s">
        <v>2658</v>
      </c>
      <c r="G580" s="195" t="s">
        <v>265</v>
      </c>
      <c r="H580" s="195" t="s">
        <v>472</v>
      </c>
      <c r="I580" s="195" t="s">
        <v>473</v>
      </c>
      <c r="J580" s="195" t="s">
        <v>474</v>
      </c>
      <c r="K580" s="195" t="s">
        <v>98</v>
      </c>
      <c r="L580" s="195" t="s">
        <v>99</v>
      </c>
      <c r="M580" s="195" t="s">
        <v>237</v>
      </c>
      <c r="N580" s="195" t="s">
        <v>318</v>
      </c>
      <c r="O580" s="195" t="s">
        <v>1075</v>
      </c>
      <c r="P580" s="195" t="s">
        <v>1048</v>
      </c>
      <c r="Q580" s="194">
        <v>5</v>
      </c>
      <c r="R580" s="194">
        <v>3</v>
      </c>
      <c r="S580" s="194">
        <v>400</v>
      </c>
      <c r="T580" s="194">
        <v>2</v>
      </c>
      <c r="U580" s="194">
        <v>40</v>
      </c>
      <c r="V580" s="194">
        <v>1</v>
      </c>
      <c r="W580" s="194">
        <v>6</v>
      </c>
      <c r="X580" s="195" t="s">
        <v>2659</v>
      </c>
      <c r="Y580" s="195" t="s">
        <v>2660</v>
      </c>
      <c r="Z580" s="195" t="s">
        <v>1219</v>
      </c>
      <c r="AA580" s="195" t="s">
        <v>1220</v>
      </c>
    </row>
    <row r="581" spans="1:27" x14ac:dyDescent="0.2">
      <c r="A581" s="194">
        <v>20643</v>
      </c>
      <c r="B581" s="195" t="s">
        <v>2667</v>
      </c>
      <c r="C581" s="195" t="s">
        <v>2668</v>
      </c>
      <c r="D581" s="195" t="s">
        <v>2663</v>
      </c>
      <c r="E581" s="195" t="s">
        <v>2664</v>
      </c>
      <c r="F581" s="195" t="s">
        <v>2658</v>
      </c>
      <c r="G581" s="195" t="s">
        <v>265</v>
      </c>
      <c r="H581" s="195" t="s">
        <v>472</v>
      </c>
      <c r="I581" s="195" t="s">
        <v>473</v>
      </c>
      <c r="J581" s="195" t="s">
        <v>474</v>
      </c>
      <c r="K581" s="195" t="s">
        <v>98</v>
      </c>
      <c r="L581" s="195" t="s">
        <v>99</v>
      </c>
      <c r="M581" s="195" t="s">
        <v>237</v>
      </c>
      <c r="N581" s="195" t="s">
        <v>318</v>
      </c>
      <c r="O581" s="195" t="s">
        <v>1075</v>
      </c>
      <c r="P581" s="195" t="s">
        <v>1048</v>
      </c>
      <c r="Q581" s="194">
        <v>5</v>
      </c>
      <c r="R581" s="194">
        <v>3</v>
      </c>
      <c r="S581" s="194">
        <v>400</v>
      </c>
      <c r="T581" s="194">
        <v>2</v>
      </c>
      <c r="U581" s="194">
        <v>40</v>
      </c>
      <c r="V581" s="194">
        <v>1</v>
      </c>
      <c r="W581" s="194">
        <v>6</v>
      </c>
      <c r="X581" s="195" t="s">
        <v>2659</v>
      </c>
      <c r="Y581" s="195" t="s">
        <v>2660</v>
      </c>
      <c r="Z581" s="195" t="s">
        <v>1219</v>
      </c>
      <c r="AA581" s="195" t="s">
        <v>1220</v>
      </c>
    </row>
    <row r="582" spans="1:27" x14ac:dyDescent="0.2">
      <c r="A582" s="194">
        <v>20644</v>
      </c>
      <c r="B582" s="195" t="s">
        <v>2669</v>
      </c>
      <c r="C582" s="195" t="s">
        <v>2670</v>
      </c>
      <c r="D582" s="195" t="s">
        <v>2663</v>
      </c>
      <c r="E582" s="195" t="s">
        <v>2664</v>
      </c>
      <c r="F582" s="195" t="s">
        <v>2658</v>
      </c>
      <c r="G582" s="195" t="s">
        <v>265</v>
      </c>
      <c r="H582" s="195" t="s">
        <v>472</v>
      </c>
      <c r="I582" s="195" t="s">
        <v>473</v>
      </c>
      <c r="J582" s="195" t="s">
        <v>474</v>
      </c>
      <c r="K582" s="195" t="s">
        <v>98</v>
      </c>
      <c r="L582" s="195" t="s">
        <v>99</v>
      </c>
      <c r="M582" s="195" t="s">
        <v>237</v>
      </c>
      <c r="N582" s="195" t="s">
        <v>318</v>
      </c>
      <c r="O582" s="195" t="s">
        <v>1075</v>
      </c>
      <c r="P582" s="195" t="s">
        <v>1048</v>
      </c>
      <c r="Q582" s="194">
        <v>5</v>
      </c>
      <c r="R582" s="194">
        <v>3</v>
      </c>
      <c r="S582" s="194">
        <v>400</v>
      </c>
      <c r="T582" s="194">
        <v>2</v>
      </c>
      <c r="U582" s="194">
        <v>40</v>
      </c>
      <c r="V582" s="194">
        <v>1</v>
      </c>
      <c r="W582" s="194">
        <v>6</v>
      </c>
      <c r="X582" s="195" t="s">
        <v>2659</v>
      </c>
      <c r="Y582" s="195" t="s">
        <v>2660</v>
      </c>
      <c r="Z582" s="195" t="s">
        <v>1219</v>
      </c>
      <c r="AA582" s="195" t="s">
        <v>1220</v>
      </c>
    </row>
    <row r="583" spans="1:27" x14ac:dyDescent="0.2">
      <c r="A583" s="194">
        <v>20645</v>
      </c>
      <c r="B583" s="195" t="s">
        <v>2671</v>
      </c>
      <c r="C583" s="195" t="s">
        <v>2672</v>
      </c>
      <c r="D583" s="195" t="s">
        <v>2663</v>
      </c>
      <c r="E583" s="195" t="s">
        <v>2664</v>
      </c>
      <c r="F583" s="195" t="s">
        <v>2658</v>
      </c>
      <c r="G583" s="195" t="s">
        <v>265</v>
      </c>
      <c r="H583" s="195" t="s">
        <v>472</v>
      </c>
      <c r="I583" s="195" t="s">
        <v>473</v>
      </c>
      <c r="J583" s="195" t="s">
        <v>474</v>
      </c>
      <c r="K583" s="195" t="s">
        <v>98</v>
      </c>
      <c r="L583" s="195" t="s">
        <v>99</v>
      </c>
      <c r="M583" s="195" t="s">
        <v>237</v>
      </c>
      <c r="N583" s="195" t="s">
        <v>318</v>
      </c>
      <c r="O583" s="195" t="s">
        <v>1075</v>
      </c>
      <c r="P583" s="195" t="s">
        <v>1048</v>
      </c>
      <c r="Q583" s="194">
        <v>5</v>
      </c>
      <c r="R583" s="194">
        <v>3</v>
      </c>
      <c r="S583" s="194">
        <v>400</v>
      </c>
      <c r="T583" s="194">
        <v>2</v>
      </c>
      <c r="U583" s="194">
        <v>40</v>
      </c>
      <c r="V583" s="194">
        <v>1</v>
      </c>
      <c r="W583" s="194">
        <v>6</v>
      </c>
      <c r="X583" s="195" t="s">
        <v>2659</v>
      </c>
      <c r="Y583" s="195" t="s">
        <v>2660</v>
      </c>
      <c r="Z583" s="195" t="s">
        <v>1219</v>
      </c>
      <c r="AA583" s="195" t="s">
        <v>1220</v>
      </c>
    </row>
    <row r="584" spans="1:27" x14ac:dyDescent="0.2">
      <c r="A584" s="194">
        <v>20646</v>
      </c>
      <c r="B584" s="195" t="s">
        <v>2673</v>
      </c>
      <c r="C584" s="195" t="s">
        <v>2673</v>
      </c>
      <c r="D584" s="195" t="s">
        <v>2674</v>
      </c>
      <c r="E584" s="195" t="s">
        <v>2675</v>
      </c>
      <c r="F584" s="195" t="s">
        <v>2676</v>
      </c>
      <c r="G584" s="195" t="s">
        <v>263</v>
      </c>
      <c r="H584" s="195" t="s">
        <v>492</v>
      </c>
      <c r="I584" s="195" t="s">
        <v>493</v>
      </c>
      <c r="J584" s="195" t="s">
        <v>494</v>
      </c>
      <c r="K584" s="195" t="s">
        <v>98</v>
      </c>
      <c r="L584" s="195" t="s">
        <v>506</v>
      </c>
      <c r="M584" s="195" t="s">
        <v>239</v>
      </c>
      <c r="N584" s="195" t="s">
        <v>419</v>
      </c>
      <c r="O584" s="195" t="s">
        <v>225</v>
      </c>
      <c r="P584" s="195" t="s">
        <v>1040</v>
      </c>
      <c r="Q584" s="194">
        <v>2</v>
      </c>
      <c r="R584" s="194">
        <v>18</v>
      </c>
      <c r="S584" s="194">
        <v>60</v>
      </c>
      <c r="T584" s="194">
        <v>1</v>
      </c>
      <c r="U584" s="194">
        <v>30</v>
      </c>
      <c r="V584" s="194">
        <v>1</v>
      </c>
      <c r="W584" s="194">
        <v>18</v>
      </c>
      <c r="X584" s="195" t="s">
        <v>301</v>
      </c>
      <c r="Y584" s="195" t="s">
        <v>174</v>
      </c>
      <c r="Z584" s="195" t="s">
        <v>1197</v>
      </c>
      <c r="AA584" s="195" t="s">
        <v>1198</v>
      </c>
    </row>
    <row r="585" spans="1:27" x14ac:dyDescent="0.2">
      <c r="A585" s="194">
        <v>20647</v>
      </c>
      <c r="B585" s="195" t="s">
        <v>2677</v>
      </c>
      <c r="C585" s="195" t="s">
        <v>2677</v>
      </c>
      <c r="D585" s="195" t="s">
        <v>2674</v>
      </c>
      <c r="E585" s="195" t="s">
        <v>2675</v>
      </c>
      <c r="F585" s="195" t="s">
        <v>2676</v>
      </c>
      <c r="G585" s="195" t="s">
        <v>263</v>
      </c>
      <c r="H585" s="195" t="s">
        <v>492</v>
      </c>
      <c r="I585" s="195" t="s">
        <v>493</v>
      </c>
      <c r="J585" s="195" t="s">
        <v>494</v>
      </c>
      <c r="K585" s="195" t="s">
        <v>98</v>
      </c>
      <c r="L585" s="195" t="s">
        <v>506</v>
      </c>
      <c r="M585" s="195" t="s">
        <v>239</v>
      </c>
      <c r="N585" s="195" t="s">
        <v>419</v>
      </c>
      <c r="O585" s="195" t="s">
        <v>225</v>
      </c>
      <c r="P585" s="195" t="s">
        <v>1040</v>
      </c>
      <c r="Q585" s="194">
        <v>2</v>
      </c>
      <c r="R585" s="194">
        <v>18</v>
      </c>
      <c r="S585" s="194">
        <v>60</v>
      </c>
      <c r="T585" s="194">
        <v>1</v>
      </c>
      <c r="U585" s="194">
        <v>30</v>
      </c>
      <c r="V585" s="194">
        <v>1</v>
      </c>
      <c r="W585" s="194">
        <v>18</v>
      </c>
      <c r="X585" s="195" t="s">
        <v>301</v>
      </c>
      <c r="Y585" s="195" t="s">
        <v>174</v>
      </c>
      <c r="Z585" s="195" t="s">
        <v>1197</v>
      </c>
      <c r="AA585" s="195" t="s">
        <v>1198</v>
      </c>
    </row>
    <row r="586" spans="1:27" x14ac:dyDescent="0.2">
      <c r="A586" s="194">
        <v>20648</v>
      </c>
      <c r="B586" s="195" t="s">
        <v>2678</v>
      </c>
      <c r="C586" s="195" t="s">
        <v>2679</v>
      </c>
      <c r="D586" s="195" t="s">
        <v>2680</v>
      </c>
      <c r="E586" s="195" t="s">
        <v>2681</v>
      </c>
      <c r="F586" s="195" t="s">
        <v>2682</v>
      </c>
      <c r="G586" s="195" t="s">
        <v>217</v>
      </c>
      <c r="H586" s="195" t="s">
        <v>492</v>
      </c>
      <c r="I586" s="195" t="s">
        <v>493</v>
      </c>
      <c r="J586" s="195" t="s">
        <v>494</v>
      </c>
      <c r="K586" s="195" t="s">
        <v>98</v>
      </c>
      <c r="L586" s="195" t="s">
        <v>506</v>
      </c>
      <c r="M586" s="195" t="s">
        <v>239</v>
      </c>
      <c r="N586" s="195" t="s">
        <v>419</v>
      </c>
      <c r="O586" s="195" t="s">
        <v>272</v>
      </c>
      <c r="P586" s="195" t="s">
        <v>1196</v>
      </c>
      <c r="Q586" s="194">
        <v>1</v>
      </c>
      <c r="R586" s="194">
        <v>21</v>
      </c>
      <c r="S586" s="194">
        <v>20</v>
      </c>
      <c r="T586" s="194">
        <v>1</v>
      </c>
      <c r="U586" s="194">
        <v>20</v>
      </c>
      <c r="V586" s="194">
        <v>1</v>
      </c>
      <c r="W586" s="194">
        <v>21</v>
      </c>
      <c r="X586" s="195" t="s">
        <v>495</v>
      </c>
      <c r="Y586" s="195" t="s">
        <v>496</v>
      </c>
      <c r="Z586" s="195" t="s">
        <v>1197</v>
      </c>
      <c r="AA586" s="195" t="s">
        <v>1198</v>
      </c>
    </row>
    <row r="587" spans="1:27" x14ac:dyDescent="0.2">
      <c r="A587" s="194">
        <v>20649</v>
      </c>
      <c r="B587" s="195" t="s">
        <v>2683</v>
      </c>
      <c r="C587" s="195" t="s">
        <v>2683</v>
      </c>
      <c r="D587" s="195" t="s">
        <v>2684</v>
      </c>
      <c r="E587" s="195" t="s">
        <v>2683</v>
      </c>
      <c r="F587" s="195" t="s">
        <v>2685</v>
      </c>
      <c r="G587" s="195" t="s">
        <v>263</v>
      </c>
      <c r="H587" s="195" t="s">
        <v>492</v>
      </c>
      <c r="I587" s="195" t="s">
        <v>493</v>
      </c>
      <c r="J587" s="195" t="s">
        <v>494</v>
      </c>
      <c r="K587" s="195" t="s">
        <v>98</v>
      </c>
      <c r="L587" s="195" t="s">
        <v>506</v>
      </c>
      <c r="M587" s="195" t="s">
        <v>239</v>
      </c>
      <c r="N587" s="195" t="s">
        <v>419</v>
      </c>
      <c r="O587" s="195" t="s">
        <v>272</v>
      </c>
      <c r="P587" s="195" t="s">
        <v>1196</v>
      </c>
      <c r="Q587" s="194">
        <v>1</v>
      </c>
      <c r="R587" s="194">
        <v>18</v>
      </c>
      <c r="S587" s="194">
        <v>40</v>
      </c>
      <c r="T587" s="194">
        <v>1</v>
      </c>
      <c r="U587" s="194">
        <v>40</v>
      </c>
      <c r="V587" s="194">
        <v>1</v>
      </c>
      <c r="W587" s="194">
        <v>18</v>
      </c>
      <c r="X587" s="195" t="s">
        <v>301</v>
      </c>
      <c r="Y587" s="195" t="s">
        <v>174</v>
      </c>
      <c r="Z587" s="195" t="s">
        <v>1197</v>
      </c>
      <c r="AA587" s="195" t="s">
        <v>1198</v>
      </c>
    </row>
    <row r="588" spans="1:27" x14ac:dyDescent="0.2">
      <c r="A588" s="194">
        <v>20650</v>
      </c>
      <c r="B588" s="195" t="s">
        <v>705</v>
      </c>
      <c r="C588" s="195" t="s">
        <v>2686</v>
      </c>
      <c r="D588" s="195" t="s">
        <v>2687</v>
      </c>
      <c r="E588" s="195" t="s">
        <v>705</v>
      </c>
      <c r="F588" s="195" t="s">
        <v>706</v>
      </c>
      <c r="G588" s="195" t="s">
        <v>217</v>
      </c>
      <c r="H588" s="195" t="s">
        <v>284</v>
      </c>
      <c r="I588" s="195" t="s">
        <v>113</v>
      </c>
      <c r="J588" s="195" t="s">
        <v>285</v>
      </c>
      <c r="K588" s="195" t="s">
        <v>105</v>
      </c>
      <c r="L588" s="195" t="s">
        <v>99</v>
      </c>
      <c r="M588" s="195" t="s">
        <v>114</v>
      </c>
      <c r="N588" s="195" t="s">
        <v>2688</v>
      </c>
      <c r="O588" s="195" t="s">
        <v>272</v>
      </c>
      <c r="P588" s="195" t="s">
        <v>1048</v>
      </c>
      <c r="Q588" s="194">
        <v>1</v>
      </c>
      <c r="R588" s="194">
        <v>6</v>
      </c>
      <c r="S588" s="194">
        <v>15</v>
      </c>
      <c r="T588" s="194">
        <v>1</v>
      </c>
      <c r="U588" s="194">
        <v>15</v>
      </c>
      <c r="V588" s="194">
        <v>1</v>
      </c>
      <c r="W588" s="194">
        <v>6</v>
      </c>
      <c r="X588" s="195" t="s">
        <v>2689</v>
      </c>
      <c r="Y588" s="195" t="s">
        <v>311</v>
      </c>
      <c r="Z588" s="195" t="s">
        <v>1098</v>
      </c>
      <c r="AA588" s="195" t="s">
        <v>1099</v>
      </c>
    </row>
    <row r="589" spans="1:27" x14ac:dyDescent="0.2">
      <c r="A589" s="194">
        <v>20651</v>
      </c>
      <c r="B589" s="195" t="s">
        <v>2690</v>
      </c>
      <c r="C589" s="195" t="s">
        <v>2690</v>
      </c>
      <c r="D589" s="195" t="s">
        <v>2691</v>
      </c>
      <c r="E589" s="195" t="s">
        <v>2690</v>
      </c>
      <c r="F589" s="195" t="s">
        <v>2692</v>
      </c>
      <c r="G589" s="195" t="s">
        <v>217</v>
      </c>
      <c r="H589" s="195" t="s">
        <v>662</v>
      </c>
      <c r="I589" s="195" t="s">
        <v>663</v>
      </c>
      <c r="J589" s="195" t="s">
        <v>343</v>
      </c>
      <c r="K589" s="195" t="s">
        <v>105</v>
      </c>
      <c r="L589" s="195" t="s">
        <v>99</v>
      </c>
      <c r="M589" s="195" t="s">
        <v>167</v>
      </c>
      <c r="N589" s="195" t="s">
        <v>2688</v>
      </c>
      <c r="O589" s="195" t="s">
        <v>272</v>
      </c>
      <c r="P589" s="195" t="s">
        <v>1048</v>
      </c>
      <c r="Q589" s="194">
        <v>2</v>
      </c>
      <c r="R589" s="194">
        <v>9</v>
      </c>
      <c r="S589" s="194">
        <v>40</v>
      </c>
      <c r="T589" s="194">
        <v>1</v>
      </c>
      <c r="U589" s="194">
        <v>20</v>
      </c>
      <c r="V589" s="194">
        <v>1</v>
      </c>
      <c r="W589" s="194">
        <v>9</v>
      </c>
      <c r="X589" s="195" t="s">
        <v>2689</v>
      </c>
      <c r="Y589" s="195" t="s">
        <v>311</v>
      </c>
      <c r="Z589" s="195" t="s">
        <v>1069</v>
      </c>
      <c r="AA589" s="195" t="s">
        <v>1070</v>
      </c>
    </row>
    <row r="590" spans="1:27" x14ac:dyDescent="0.2">
      <c r="A590" s="194">
        <v>20652</v>
      </c>
      <c r="B590" s="195" t="s">
        <v>2690</v>
      </c>
      <c r="C590" s="195" t="s">
        <v>2690</v>
      </c>
      <c r="D590" s="195" t="s">
        <v>2691</v>
      </c>
      <c r="E590" s="195" t="s">
        <v>2690</v>
      </c>
      <c r="F590" s="195" t="s">
        <v>2692</v>
      </c>
      <c r="G590" s="195" t="s">
        <v>217</v>
      </c>
      <c r="H590" s="195" t="s">
        <v>662</v>
      </c>
      <c r="I590" s="195" t="s">
        <v>663</v>
      </c>
      <c r="J590" s="195" t="s">
        <v>343</v>
      </c>
      <c r="K590" s="195" t="s">
        <v>105</v>
      </c>
      <c r="L590" s="195" t="s">
        <v>99</v>
      </c>
      <c r="M590" s="195" t="s">
        <v>167</v>
      </c>
      <c r="N590" s="195" t="s">
        <v>2688</v>
      </c>
      <c r="O590" s="195" t="s">
        <v>272</v>
      </c>
      <c r="P590" s="195" t="s">
        <v>1048</v>
      </c>
      <c r="Q590" s="194">
        <v>2</v>
      </c>
      <c r="R590" s="194">
        <v>9</v>
      </c>
      <c r="S590" s="194">
        <v>40</v>
      </c>
      <c r="T590" s="194">
        <v>1</v>
      </c>
      <c r="U590" s="194">
        <v>20</v>
      </c>
      <c r="V590" s="194">
        <v>1</v>
      </c>
      <c r="W590" s="194">
        <v>9</v>
      </c>
      <c r="X590" s="195" t="s">
        <v>2689</v>
      </c>
      <c r="Y590" s="195" t="s">
        <v>311</v>
      </c>
      <c r="Z590" s="195" t="s">
        <v>1069</v>
      </c>
      <c r="AA590" s="195" t="s">
        <v>1070</v>
      </c>
    </row>
    <row r="591" spans="1:27" x14ac:dyDescent="0.2">
      <c r="A591" s="194">
        <v>20653</v>
      </c>
      <c r="B591" s="195" t="s">
        <v>707</v>
      </c>
      <c r="C591" s="195" t="s">
        <v>2693</v>
      </c>
      <c r="D591" s="195" t="s">
        <v>2694</v>
      </c>
      <c r="E591" s="195" t="s">
        <v>707</v>
      </c>
      <c r="F591" s="195" t="s">
        <v>2695</v>
      </c>
      <c r="G591" s="195" t="s">
        <v>217</v>
      </c>
      <c r="H591" s="195" t="s">
        <v>284</v>
      </c>
      <c r="I591" s="195" t="s">
        <v>113</v>
      </c>
      <c r="J591" s="195" t="s">
        <v>285</v>
      </c>
      <c r="K591" s="195" t="s">
        <v>105</v>
      </c>
      <c r="L591" s="195" t="s">
        <v>99</v>
      </c>
      <c r="M591" s="195" t="s">
        <v>114</v>
      </c>
      <c r="N591" s="195" t="s">
        <v>2688</v>
      </c>
      <c r="O591" s="195" t="s">
        <v>1075</v>
      </c>
      <c r="P591" s="195" t="s">
        <v>1048</v>
      </c>
      <c r="Q591" s="194">
        <v>1</v>
      </c>
      <c r="R591" s="194">
        <v>9</v>
      </c>
      <c r="S591" s="194">
        <v>20</v>
      </c>
      <c r="T591" s="194">
        <v>1</v>
      </c>
      <c r="U591" s="194">
        <v>20</v>
      </c>
      <c r="V591" s="194">
        <v>1</v>
      </c>
      <c r="W591" s="194">
        <v>9</v>
      </c>
      <c r="X591" s="195" t="s">
        <v>2689</v>
      </c>
      <c r="Y591" s="195" t="s">
        <v>311</v>
      </c>
      <c r="Z591" s="195" t="s">
        <v>1259</v>
      </c>
      <c r="AA591" s="195" t="s">
        <v>1260</v>
      </c>
    </row>
    <row r="592" spans="1:27" x14ac:dyDescent="0.2">
      <c r="A592" s="194">
        <v>20654</v>
      </c>
      <c r="B592" s="195" t="s">
        <v>2696</v>
      </c>
      <c r="C592" s="195" t="s">
        <v>2696</v>
      </c>
      <c r="D592" s="195" t="s">
        <v>2697</v>
      </c>
      <c r="E592" s="195" t="s">
        <v>2698</v>
      </c>
      <c r="F592" s="195" t="s">
        <v>2698</v>
      </c>
      <c r="G592" s="195" t="s">
        <v>263</v>
      </c>
      <c r="H592" s="195"/>
      <c r="I592" s="195" t="s">
        <v>1207</v>
      </c>
      <c r="J592" s="195" t="s">
        <v>1208</v>
      </c>
      <c r="K592" s="195" t="s">
        <v>105</v>
      </c>
      <c r="L592" s="195" t="s">
        <v>478</v>
      </c>
      <c r="M592" s="195" t="s">
        <v>167</v>
      </c>
      <c r="N592" s="195" t="s">
        <v>2699</v>
      </c>
      <c r="O592" s="195" t="s">
        <v>278</v>
      </c>
      <c r="P592" s="195" t="s">
        <v>1196</v>
      </c>
      <c r="Q592" s="194">
        <v>1</v>
      </c>
      <c r="R592" s="194">
        <v>6</v>
      </c>
      <c r="S592" s="194">
        <v>20</v>
      </c>
      <c r="T592" s="194">
        <v>1</v>
      </c>
      <c r="U592" s="194">
        <v>20</v>
      </c>
      <c r="V592" s="194">
        <v>1</v>
      </c>
      <c r="W592" s="194">
        <v>6</v>
      </c>
      <c r="X592" s="195" t="s">
        <v>395</v>
      </c>
      <c r="Y592" s="195" t="s">
        <v>307</v>
      </c>
      <c r="Z592" s="195" t="s">
        <v>1259</v>
      </c>
      <c r="AA592" s="195" t="s">
        <v>1260</v>
      </c>
    </row>
    <row r="593" spans="1:27" x14ac:dyDescent="0.2">
      <c r="A593" s="194">
        <v>20655</v>
      </c>
      <c r="B593" s="195" t="s">
        <v>2700</v>
      </c>
      <c r="C593" s="195" t="s">
        <v>2701</v>
      </c>
      <c r="D593" s="195" t="s">
        <v>2702</v>
      </c>
      <c r="E593" s="195" t="s">
        <v>2700</v>
      </c>
      <c r="F593" s="195" t="s">
        <v>2700</v>
      </c>
      <c r="G593" s="195" t="s">
        <v>217</v>
      </c>
      <c r="H593" s="195" t="s">
        <v>379</v>
      </c>
      <c r="I593" s="195" t="s">
        <v>380</v>
      </c>
      <c r="J593" s="195" t="s">
        <v>381</v>
      </c>
      <c r="K593" s="195" t="s">
        <v>105</v>
      </c>
      <c r="L593" s="195" t="s">
        <v>99</v>
      </c>
      <c r="M593" s="195" t="s">
        <v>264</v>
      </c>
      <c r="N593" s="195" t="s">
        <v>2699</v>
      </c>
      <c r="O593" s="195" t="s">
        <v>272</v>
      </c>
      <c r="P593" s="195" t="s">
        <v>1196</v>
      </c>
      <c r="Q593" s="194">
        <v>1</v>
      </c>
      <c r="R593" s="194">
        <v>18</v>
      </c>
      <c r="S593" s="194">
        <v>30</v>
      </c>
      <c r="T593" s="194">
        <v>2</v>
      </c>
      <c r="U593" s="194">
        <v>15</v>
      </c>
      <c r="V593" s="194">
        <v>1</v>
      </c>
      <c r="W593" s="194">
        <v>36</v>
      </c>
      <c r="X593" s="195" t="s">
        <v>301</v>
      </c>
      <c r="Y593" s="195" t="s">
        <v>174</v>
      </c>
      <c r="Z593" s="195" t="s">
        <v>1248</v>
      </c>
      <c r="AA593" s="195" t="s">
        <v>1249</v>
      </c>
    </row>
    <row r="594" spans="1:27" x14ac:dyDescent="0.2">
      <c r="A594" s="194">
        <v>20656</v>
      </c>
      <c r="B594" s="195" t="s">
        <v>2703</v>
      </c>
      <c r="C594" s="195" t="s">
        <v>2704</v>
      </c>
      <c r="D594" s="195" t="s">
        <v>2705</v>
      </c>
      <c r="E594" s="195" t="s">
        <v>2706</v>
      </c>
      <c r="F594" s="195" t="s">
        <v>2707</v>
      </c>
      <c r="G594" s="195" t="s">
        <v>217</v>
      </c>
      <c r="H594" s="195" t="s">
        <v>290</v>
      </c>
      <c r="I594" s="195" t="s">
        <v>169</v>
      </c>
      <c r="J594" s="195" t="s">
        <v>291</v>
      </c>
      <c r="K594" s="195" t="s">
        <v>98</v>
      </c>
      <c r="L594" s="195" t="s">
        <v>99</v>
      </c>
      <c r="M594" s="195" t="s">
        <v>238</v>
      </c>
      <c r="N594" s="195" t="s">
        <v>2699</v>
      </c>
      <c r="O594" s="195" t="s">
        <v>272</v>
      </c>
      <c r="P594" s="195" t="s">
        <v>1196</v>
      </c>
      <c r="Q594" s="194">
        <v>1</v>
      </c>
      <c r="R594" s="194">
        <v>12</v>
      </c>
      <c r="S594" s="194">
        <v>16</v>
      </c>
      <c r="T594" s="194">
        <v>1</v>
      </c>
      <c r="U594" s="194">
        <v>16</v>
      </c>
      <c r="V594" s="194">
        <v>1</v>
      </c>
      <c r="W594" s="194">
        <v>12</v>
      </c>
      <c r="X594" s="195" t="s">
        <v>541</v>
      </c>
      <c r="Y594" s="195" t="s">
        <v>542</v>
      </c>
      <c r="Z594" s="195" t="s">
        <v>1219</v>
      </c>
      <c r="AA594" s="195" t="s">
        <v>1220</v>
      </c>
    </row>
    <row r="595" spans="1:27" x14ac:dyDescent="0.2">
      <c r="A595" s="194">
        <v>20657</v>
      </c>
      <c r="B595" s="195" t="s">
        <v>2708</v>
      </c>
      <c r="C595" s="195" t="s">
        <v>2709</v>
      </c>
      <c r="D595" s="195" t="s">
        <v>2710</v>
      </c>
      <c r="E595" s="195" t="s">
        <v>2708</v>
      </c>
      <c r="F595" s="195" t="s">
        <v>2711</v>
      </c>
      <c r="G595" s="195" t="s">
        <v>265</v>
      </c>
      <c r="H595" s="195" t="s">
        <v>117</v>
      </c>
      <c r="I595" s="195" t="s">
        <v>1066</v>
      </c>
      <c r="J595" s="195" t="s">
        <v>1067</v>
      </c>
      <c r="K595" s="195" t="s">
        <v>98</v>
      </c>
      <c r="L595" s="195" t="s">
        <v>118</v>
      </c>
      <c r="M595" s="195" t="s">
        <v>600</v>
      </c>
      <c r="N595" s="195" t="s">
        <v>2712</v>
      </c>
      <c r="O595" s="195" t="s">
        <v>272</v>
      </c>
      <c r="P595" s="195" t="s">
        <v>1526</v>
      </c>
      <c r="Q595" s="194">
        <v>1</v>
      </c>
      <c r="R595" s="194">
        <v>2</v>
      </c>
      <c r="S595" s="194">
        <v>220</v>
      </c>
      <c r="T595" s="194">
        <v>11</v>
      </c>
      <c r="U595" s="194">
        <v>20</v>
      </c>
      <c r="V595" s="194">
        <v>1</v>
      </c>
      <c r="W595" s="194">
        <v>22</v>
      </c>
      <c r="X595" s="195" t="s">
        <v>444</v>
      </c>
      <c r="Y595" s="195" t="s">
        <v>445</v>
      </c>
      <c r="Z595" s="195" t="s">
        <v>1400</v>
      </c>
      <c r="AA595" s="195" t="s">
        <v>1401</v>
      </c>
    </row>
    <row r="596" spans="1:27" x14ac:dyDescent="0.2">
      <c r="A596" s="194">
        <v>20658</v>
      </c>
      <c r="B596" s="195" t="s">
        <v>2713</v>
      </c>
      <c r="C596" s="195" t="s">
        <v>2713</v>
      </c>
      <c r="D596" s="195" t="s">
        <v>2714</v>
      </c>
      <c r="E596" s="195" t="s">
        <v>2713</v>
      </c>
      <c r="F596" s="195" t="s">
        <v>2713</v>
      </c>
      <c r="G596" s="195" t="s">
        <v>265</v>
      </c>
      <c r="H596" s="195"/>
      <c r="I596" s="195" t="s">
        <v>1046</v>
      </c>
      <c r="J596" s="195" t="s">
        <v>1047</v>
      </c>
      <c r="K596" s="195" t="s">
        <v>105</v>
      </c>
      <c r="L596" s="195" t="s">
        <v>118</v>
      </c>
      <c r="M596" s="195" t="s">
        <v>262</v>
      </c>
      <c r="N596" s="195" t="s">
        <v>2712</v>
      </c>
      <c r="O596" s="195" t="s">
        <v>272</v>
      </c>
      <c r="P596" s="195" t="s">
        <v>1048</v>
      </c>
      <c r="Q596" s="194">
        <v>1</v>
      </c>
      <c r="R596" s="194">
        <v>3</v>
      </c>
      <c r="S596" s="194">
        <v>100</v>
      </c>
      <c r="T596" s="194">
        <v>5</v>
      </c>
      <c r="U596" s="194">
        <v>20</v>
      </c>
      <c r="V596" s="194">
        <v>1</v>
      </c>
      <c r="W596" s="194">
        <v>15</v>
      </c>
      <c r="X596" s="195" t="s">
        <v>361</v>
      </c>
      <c r="Y596" s="195" t="s">
        <v>362</v>
      </c>
      <c r="Z596" s="195" t="s">
        <v>1400</v>
      </c>
      <c r="AA596" s="195" t="s">
        <v>1401</v>
      </c>
    </row>
    <row r="597" spans="1:27" x14ac:dyDescent="0.2">
      <c r="A597" s="194">
        <v>20659</v>
      </c>
      <c r="B597" s="195" t="s">
        <v>2715</v>
      </c>
      <c r="C597" s="195" t="s">
        <v>2715</v>
      </c>
      <c r="D597" s="195" t="s">
        <v>2716</v>
      </c>
      <c r="E597" s="195" t="s">
        <v>2715</v>
      </c>
      <c r="F597" s="195" t="s">
        <v>2717</v>
      </c>
      <c r="G597" s="195" t="s">
        <v>217</v>
      </c>
      <c r="H597" s="195" t="s">
        <v>136</v>
      </c>
      <c r="I597" s="195" t="s">
        <v>137</v>
      </c>
      <c r="J597" s="195" t="s">
        <v>289</v>
      </c>
      <c r="K597" s="195" t="s">
        <v>98</v>
      </c>
      <c r="L597" s="195" t="s">
        <v>99</v>
      </c>
      <c r="M597" s="195" t="s">
        <v>216</v>
      </c>
      <c r="N597" s="195" t="s">
        <v>2712</v>
      </c>
      <c r="O597" s="195" t="s">
        <v>1075</v>
      </c>
      <c r="P597" s="195" t="s">
        <v>1040</v>
      </c>
      <c r="Q597" s="194">
        <v>1</v>
      </c>
      <c r="R597" s="194">
        <v>6</v>
      </c>
      <c r="S597" s="194">
        <v>9</v>
      </c>
      <c r="T597" s="194">
        <v>1</v>
      </c>
      <c r="U597" s="194">
        <v>9</v>
      </c>
      <c r="V597" s="194">
        <v>1</v>
      </c>
      <c r="W597" s="194">
        <v>6</v>
      </c>
      <c r="X597" s="195" t="s">
        <v>444</v>
      </c>
      <c r="Y597" s="195" t="s">
        <v>445</v>
      </c>
      <c r="Z597" s="195" t="s">
        <v>1098</v>
      </c>
      <c r="AA597" s="195" t="s">
        <v>1099</v>
      </c>
    </row>
    <row r="598" spans="1:27" x14ac:dyDescent="0.2">
      <c r="A598" s="194">
        <v>20660</v>
      </c>
      <c r="B598" s="195" t="s">
        <v>2718</v>
      </c>
      <c r="C598" s="195" t="s">
        <v>2718</v>
      </c>
      <c r="D598" s="195" t="s">
        <v>2719</v>
      </c>
      <c r="E598" s="195" t="s">
        <v>2718</v>
      </c>
      <c r="F598" s="195" t="s">
        <v>2718</v>
      </c>
      <c r="G598" s="195" t="s">
        <v>217</v>
      </c>
      <c r="H598" s="195" t="s">
        <v>136</v>
      </c>
      <c r="I598" s="195" t="s">
        <v>137</v>
      </c>
      <c r="J598" s="195" t="s">
        <v>289</v>
      </c>
      <c r="K598" s="195" t="s">
        <v>98</v>
      </c>
      <c r="L598" s="195" t="s">
        <v>99</v>
      </c>
      <c r="M598" s="195" t="s">
        <v>216</v>
      </c>
      <c r="N598" s="195" t="s">
        <v>2712</v>
      </c>
      <c r="O598" s="195" t="s">
        <v>1075</v>
      </c>
      <c r="P598" s="195" t="s">
        <v>1040</v>
      </c>
      <c r="Q598" s="194">
        <v>1</v>
      </c>
      <c r="R598" s="194">
        <v>6</v>
      </c>
      <c r="S598" s="194">
        <v>11</v>
      </c>
      <c r="T598" s="194">
        <v>1</v>
      </c>
      <c r="U598" s="194">
        <v>11</v>
      </c>
      <c r="V598" s="194">
        <v>1</v>
      </c>
      <c r="W598" s="194">
        <v>6</v>
      </c>
      <c r="X598" s="195" t="s">
        <v>444</v>
      </c>
      <c r="Y598" s="195" t="s">
        <v>445</v>
      </c>
      <c r="Z598" s="195" t="s">
        <v>1147</v>
      </c>
      <c r="AA598" s="195" t="s">
        <v>318</v>
      </c>
    </row>
    <row r="599" spans="1:27" x14ac:dyDescent="0.2">
      <c r="A599" s="194">
        <v>20661</v>
      </c>
      <c r="B599" s="195" t="s">
        <v>708</v>
      </c>
      <c r="C599" s="195" t="s">
        <v>708</v>
      </c>
      <c r="D599" s="195" t="s">
        <v>2720</v>
      </c>
      <c r="E599" s="195" t="s">
        <v>709</v>
      </c>
      <c r="F599" s="195" t="s">
        <v>709</v>
      </c>
      <c r="G599" s="195" t="s">
        <v>265</v>
      </c>
      <c r="H599" s="195" t="s">
        <v>117</v>
      </c>
      <c r="I599" s="195" t="s">
        <v>571</v>
      </c>
      <c r="J599" s="195" t="s">
        <v>572</v>
      </c>
      <c r="K599" s="195" t="s">
        <v>98</v>
      </c>
      <c r="L599" s="195" t="s">
        <v>118</v>
      </c>
      <c r="M599" s="195" t="s">
        <v>187</v>
      </c>
      <c r="N599" s="195" t="s">
        <v>151</v>
      </c>
      <c r="O599" s="195" t="s">
        <v>272</v>
      </c>
      <c r="P599" s="195" t="s">
        <v>1048</v>
      </c>
      <c r="Q599" s="194">
        <v>16</v>
      </c>
      <c r="R599" s="194">
        <v>24</v>
      </c>
      <c r="S599" s="194">
        <v>305</v>
      </c>
      <c r="T599" s="194">
        <v>1</v>
      </c>
      <c r="U599" s="194">
        <v>2</v>
      </c>
      <c r="V599" s="194">
        <v>1</v>
      </c>
      <c r="W599" s="194">
        <v>24</v>
      </c>
      <c r="X599" s="195" t="s">
        <v>581</v>
      </c>
      <c r="Y599" s="195" t="s">
        <v>151</v>
      </c>
      <c r="Z599" s="195" t="s">
        <v>1316</v>
      </c>
      <c r="AA599" s="195" t="s">
        <v>1317</v>
      </c>
    </row>
    <row r="600" spans="1:27" x14ac:dyDescent="0.2">
      <c r="A600" s="194">
        <v>20662</v>
      </c>
      <c r="B600" s="195" t="s">
        <v>710</v>
      </c>
      <c r="C600" s="195" t="s">
        <v>710</v>
      </c>
      <c r="D600" s="195" t="s">
        <v>2720</v>
      </c>
      <c r="E600" s="195" t="s">
        <v>709</v>
      </c>
      <c r="F600" s="195" t="s">
        <v>709</v>
      </c>
      <c r="G600" s="195" t="s">
        <v>265</v>
      </c>
      <c r="H600" s="195" t="s">
        <v>117</v>
      </c>
      <c r="I600" s="195" t="s">
        <v>571</v>
      </c>
      <c r="J600" s="195" t="s">
        <v>572</v>
      </c>
      <c r="K600" s="195" t="s">
        <v>98</v>
      </c>
      <c r="L600" s="195" t="s">
        <v>118</v>
      </c>
      <c r="M600" s="195" t="s">
        <v>187</v>
      </c>
      <c r="N600" s="195" t="s">
        <v>151</v>
      </c>
      <c r="O600" s="195" t="s">
        <v>272</v>
      </c>
      <c r="P600" s="195" t="s">
        <v>1048</v>
      </c>
      <c r="Q600" s="194">
        <v>16</v>
      </c>
      <c r="R600" s="194">
        <v>24</v>
      </c>
      <c r="S600" s="194">
        <v>305</v>
      </c>
      <c r="T600" s="194">
        <v>1</v>
      </c>
      <c r="U600" s="194">
        <v>2</v>
      </c>
      <c r="V600" s="194">
        <v>1</v>
      </c>
      <c r="W600" s="194">
        <v>24</v>
      </c>
      <c r="X600" s="195" t="s">
        <v>581</v>
      </c>
      <c r="Y600" s="195" t="s">
        <v>151</v>
      </c>
      <c r="Z600" s="195" t="s">
        <v>1316</v>
      </c>
      <c r="AA600" s="195" t="s">
        <v>1317</v>
      </c>
    </row>
    <row r="601" spans="1:27" x14ac:dyDescent="0.2">
      <c r="A601" s="194">
        <v>20663</v>
      </c>
      <c r="B601" s="195" t="s">
        <v>711</v>
      </c>
      <c r="C601" s="195" t="s">
        <v>711</v>
      </c>
      <c r="D601" s="195" t="s">
        <v>2720</v>
      </c>
      <c r="E601" s="195" t="s">
        <v>709</v>
      </c>
      <c r="F601" s="195" t="s">
        <v>709</v>
      </c>
      <c r="G601" s="195" t="s">
        <v>265</v>
      </c>
      <c r="H601" s="195" t="s">
        <v>117</v>
      </c>
      <c r="I601" s="195" t="s">
        <v>571</v>
      </c>
      <c r="J601" s="195" t="s">
        <v>572</v>
      </c>
      <c r="K601" s="195" t="s">
        <v>98</v>
      </c>
      <c r="L601" s="195" t="s">
        <v>118</v>
      </c>
      <c r="M601" s="195" t="s">
        <v>187</v>
      </c>
      <c r="N601" s="195" t="s">
        <v>151</v>
      </c>
      <c r="O601" s="195" t="s">
        <v>272</v>
      </c>
      <c r="P601" s="195" t="s">
        <v>1048</v>
      </c>
      <c r="Q601" s="194">
        <v>16</v>
      </c>
      <c r="R601" s="194">
        <v>24</v>
      </c>
      <c r="S601" s="194">
        <v>305</v>
      </c>
      <c r="T601" s="194">
        <v>1</v>
      </c>
      <c r="U601" s="194">
        <v>2</v>
      </c>
      <c r="V601" s="194">
        <v>1</v>
      </c>
      <c r="W601" s="194">
        <v>24</v>
      </c>
      <c r="X601" s="195" t="s">
        <v>581</v>
      </c>
      <c r="Y601" s="195" t="s">
        <v>151</v>
      </c>
      <c r="Z601" s="195" t="s">
        <v>1316</v>
      </c>
      <c r="AA601" s="195" t="s">
        <v>1317</v>
      </c>
    </row>
    <row r="602" spans="1:27" x14ac:dyDescent="0.2">
      <c r="A602" s="194">
        <v>20664</v>
      </c>
      <c r="B602" s="195" t="s">
        <v>712</v>
      </c>
      <c r="C602" s="195" t="s">
        <v>712</v>
      </c>
      <c r="D602" s="195" t="s">
        <v>2720</v>
      </c>
      <c r="E602" s="195" t="s">
        <v>709</v>
      </c>
      <c r="F602" s="195" t="s">
        <v>709</v>
      </c>
      <c r="G602" s="195" t="s">
        <v>265</v>
      </c>
      <c r="H602" s="195" t="s">
        <v>117</v>
      </c>
      <c r="I602" s="195" t="s">
        <v>571</v>
      </c>
      <c r="J602" s="195" t="s">
        <v>572</v>
      </c>
      <c r="K602" s="195" t="s">
        <v>98</v>
      </c>
      <c r="L602" s="195" t="s">
        <v>118</v>
      </c>
      <c r="M602" s="195" t="s">
        <v>187</v>
      </c>
      <c r="N602" s="195" t="s">
        <v>151</v>
      </c>
      <c r="O602" s="195" t="s">
        <v>272</v>
      </c>
      <c r="P602" s="195" t="s">
        <v>1048</v>
      </c>
      <c r="Q602" s="194">
        <v>16</v>
      </c>
      <c r="R602" s="194">
        <v>24</v>
      </c>
      <c r="S602" s="194">
        <v>305</v>
      </c>
      <c r="T602" s="194">
        <v>1</v>
      </c>
      <c r="U602" s="194">
        <v>1</v>
      </c>
      <c r="V602" s="194">
        <v>1</v>
      </c>
      <c r="W602" s="194">
        <v>24</v>
      </c>
      <c r="X602" s="195" t="s">
        <v>581</v>
      </c>
      <c r="Y602" s="195" t="s">
        <v>151</v>
      </c>
      <c r="Z602" s="195" t="s">
        <v>1316</v>
      </c>
      <c r="AA602" s="195" t="s">
        <v>1317</v>
      </c>
    </row>
    <row r="603" spans="1:27" x14ac:dyDescent="0.2">
      <c r="A603" s="194">
        <v>20665</v>
      </c>
      <c r="B603" s="195" t="s">
        <v>713</v>
      </c>
      <c r="C603" s="195" t="s">
        <v>713</v>
      </c>
      <c r="D603" s="195" t="s">
        <v>2720</v>
      </c>
      <c r="E603" s="195" t="s">
        <v>709</v>
      </c>
      <c r="F603" s="195" t="s">
        <v>709</v>
      </c>
      <c r="G603" s="195" t="s">
        <v>265</v>
      </c>
      <c r="H603" s="195" t="s">
        <v>117</v>
      </c>
      <c r="I603" s="195" t="s">
        <v>571</v>
      </c>
      <c r="J603" s="195" t="s">
        <v>572</v>
      </c>
      <c r="K603" s="195" t="s">
        <v>98</v>
      </c>
      <c r="L603" s="195" t="s">
        <v>118</v>
      </c>
      <c r="M603" s="195" t="s">
        <v>187</v>
      </c>
      <c r="N603" s="195" t="s">
        <v>151</v>
      </c>
      <c r="O603" s="195" t="s">
        <v>272</v>
      </c>
      <c r="P603" s="195" t="s">
        <v>1048</v>
      </c>
      <c r="Q603" s="194">
        <v>16</v>
      </c>
      <c r="R603" s="194">
        <v>24</v>
      </c>
      <c r="S603" s="194">
        <v>305</v>
      </c>
      <c r="T603" s="194">
        <v>1</v>
      </c>
      <c r="U603" s="194">
        <v>1</v>
      </c>
      <c r="V603" s="194">
        <v>1</v>
      </c>
      <c r="W603" s="194">
        <v>24</v>
      </c>
      <c r="X603" s="195" t="s">
        <v>581</v>
      </c>
      <c r="Y603" s="195" t="s">
        <v>151</v>
      </c>
      <c r="Z603" s="195" t="s">
        <v>1316</v>
      </c>
      <c r="AA603" s="195" t="s">
        <v>1317</v>
      </c>
    </row>
    <row r="604" spans="1:27" x14ac:dyDescent="0.2">
      <c r="A604" s="194">
        <v>20666</v>
      </c>
      <c r="B604" s="195" t="s">
        <v>715</v>
      </c>
      <c r="C604" s="195" t="s">
        <v>715</v>
      </c>
      <c r="D604" s="195" t="s">
        <v>2720</v>
      </c>
      <c r="E604" s="195" t="s">
        <v>709</v>
      </c>
      <c r="F604" s="195" t="s">
        <v>709</v>
      </c>
      <c r="G604" s="195" t="s">
        <v>265</v>
      </c>
      <c r="H604" s="195" t="s">
        <v>117</v>
      </c>
      <c r="I604" s="195" t="s">
        <v>571</v>
      </c>
      <c r="J604" s="195" t="s">
        <v>572</v>
      </c>
      <c r="K604" s="195" t="s">
        <v>98</v>
      </c>
      <c r="L604" s="195" t="s">
        <v>118</v>
      </c>
      <c r="M604" s="195" t="s">
        <v>187</v>
      </c>
      <c r="N604" s="195" t="s">
        <v>151</v>
      </c>
      <c r="O604" s="195" t="s">
        <v>272</v>
      </c>
      <c r="P604" s="195" t="s">
        <v>1048</v>
      </c>
      <c r="Q604" s="194">
        <v>16</v>
      </c>
      <c r="R604" s="194">
        <v>24</v>
      </c>
      <c r="S604" s="194">
        <v>305</v>
      </c>
      <c r="T604" s="194">
        <v>1</v>
      </c>
      <c r="U604" s="194">
        <v>1</v>
      </c>
      <c r="V604" s="194">
        <v>1</v>
      </c>
      <c r="W604" s="194">
        <v>24</v>
      </c>
      <c r="X604" s="195" t="s">
        <v>581</v>
      </c>
      <c r="Y604" s="195" t="s">
        <v>151</v>
      </c>
      <c r="Z604" s="195" t="s">
        <v>1316</v>
      </c>
      <c r="AA604" s="195" t="s">
        <v>1317</v>
      </c>
    </row>
    <row r="605" spans="1:27" x14ac:dyDescent="0.2">
      <c r="A605" s="194">
        <v>20667</v>
      </c>
      <c r="B605" s="195" t="s">
        <v>2721</v>
      </c>
      <c r="C605" s="195" t="s">
        <v>2721</v>
      </c>
      <c r="D605" s="195" t="s">
        <v>2720</v>
      </c>
      <c r="E605" s="195" t="s">
        <v>709</v>
      </c>
      <c r="F605" s="195" t="s">
        <v>709</v>
      </c>
      <c r="G605" s="195" t="s">
        <v>265</v>
      </c>
      <c r="H605" s="195" t="s">
        <v>117</v>
      </c>
      <c r="I605" s="195" t="s">
        <v>571</v>
      </c>
      <c r="J605" s="195" t="s">
        <v>572</v>
      </c>
      <c r="K605" s="195" t="s">
        <v>98</v>
      </c>
      <c r="L605" s="195" t="s">
        <v>118</v>
      </c>
      <c r="M605" s="195" t="s">
        <v>187</v>
      </c>
      <c r="N605" s="195" t="s">
        <v>151</v>
      </c>
      <c r="O605" s="195" t="s">
        <v>272</v>
      </c>
      <c r="P605" s="195" t="s">
        <v>1048</v>
      </c>
      <c r="Q605" s="194">
        <v>16</v>
      </c>
      <c r="R605" s="194">
        <v>24</v>
      </c>
      <c r="S605" s="194">
        <v>305</v>
      </c>
      <c r="T605" s="194">
        <v>1</v>
      </c>
      <c r="U605" s="194">
        <v>1</v>
      </c>
      <c r="V605" s="194">
        <v>1</v>
      </c>
      <c r="W605" s="194">
        <v>24</v>
      </c>
      <c r="X605" s="195" t="s">
        <v>581</v>
      </c>
      <c r="Y605" s="195" t="s">
        <v>151</v>
      </c>
      <c r="Z605" s="195" t="s">
        <v>1316</v>
      </c>
      <c r="AA605" s="195" t="s">
        <v>1317</v>
      </c>
    </row>
    <row r="606" spans="1:27" x14ac:dyDescent="0.2">
      <c r="A606" s="194">
        <v>20668</v>
      </c>
      <c r="B606" s="195" t="s">
        <v>714</v>
      </c>
      <c r="C606" s="195" t="s">
        <v>714</v>
      </c>
      <c r="D606" s="195" t="s">
        <v>2720</v>
      </c>
      <c r="E606" s="195" t="s">
        <v>709</v>
      </c>
      <c r="F606" s="195" t="s">
        <v>709</v>
      </c>
      <c r="G606" s="195" t="s">
        <v>265</v>
      </c>
      <c r="H606" s="195" t="s">
        <v>117</v>
      </c>
      <c r="I606" s="195" t="s">
        <v>571</v>
      </c>
      <c r="J606" s="195" t="s">
        <v>572</v>
      </c>
      <c r="K606" s="195" t="s">
        <v>98</v>
      </c>
      <c r="L606" s="195" t="s">
        <v>118</v>
      </c>
      <c r="M606" s="195" t="s">
        <v>187</v>
      </c>
      <c r="N606" s="195" t="s">
        <v>151</v>
      </c>
      <c r="O606" s="195" t="s">
        <v>272</v>
      </c>
      <c r="P606" s="195" t="s">
        <v>1048</v>
      </c>
      <c r="Q606" s="194">
        <v>16</v>
      </c>
      <c r="R606" s="194">
        <v>24</v>
      </c>
      <c r="S606" s="194">
        <v>305</v>
      </c>
      <c r="T606" s="194">
        <v>1</v>
      </c>
      <c r="U606" s="194">
        <v>1</v>
      </c>
      <c r="V606" s="194">
        <v>1</v>
      </c>
      <c r="W606" s="194">
        <v>24</v>
      </c>
      <c r="X606" s="195" t="s">
        <v>581</v>
      </c>
      <c r="Y606" s="195" t="s">
        <v>151</v>
      </c>
      <c r="Z606" s="195" t="s">
        <v>1316</v>
      </c>
      <c r="AA606" s="195" t="s">
        <v>1317</v>
      </c>
    </row>
    <row r="607" spans="1:27" x14ac:dyDescent="0.2">
      <c r="A607" s="194">
        <v>20669</v>
      </c>
      <c r="B607" s="195" t="s">
        <v>721</v>
      </c>
      <c r="C607" s="195" t="s">
        <v>721</v>
      </c>
      <c r="D607" s="195" t="s">
        <v>2720</v>
      </c>
      <c r="E607" s="195" t="s">
        <v>709</v>
      </c>
      <c r="F607" s="195" t="s">
        <v>709</v>
      </c>
      <c r="G607" s="195" t="s">
        <v>265</v>
      </c>
      <c r="H607" s="195" t="s">
        <v>117</v>
      </c>
      <c r="I607" s="195" t="s">
        <v>571</v>
      </c>
      <c r="J607" s="195" t="s">
        <v>572</v>
      </c>
      <c r="K607" s="195" t="s">
        <v>98</v>
      </c>
      <c r="L607" s="195" t="s">
        <v>118</v>
      </c>
      <c r="M607" s="195" t="s">
        <v>187</v>
      </c>
      <c r="N607" s="195" t="s">
        <v>151</v>
      </c>
      <c r="O607" s="195" t="s">
        <v>272</v>
      </c>
      <c r="P607" s="195" t="s">
        <v>1048</v>
      </c>
      <c r="Q607" s="194">
        <v>16</v>
      </c>
      <c r="R607" s="194">
        <v>24</v>
      </c>
      <c r="S607" s="194">
        <v>305</v>
      </c>
      <c r="T607" s="194">
        <v>1</v>
      </c>
      <c r="U607" s="194">
        <v>12</v>
      </c>
      <c r="V607" s="194">
        <v>1</v>
      </c>
      <c r="W607" s="194">
        <v>24</v>
      </c>
      <c r="X607" s="195" t="s">
        <v>581</v>
      </c>
      <c r="Y607" s="195" t="s">
        <v>151</v>
      </c>
      <c r="Z607" s="195" t="s">
        <v>1316</v>
      </c>
      <c r="AA607" s="195" t="s">
        <v>1317</v>
      </c>
    </row>
    <row r="608" spans="1:27" x14ac:dyDescent="0.2">
      <c r="A608" s="194">
        <v>20670</v>
      </c>
      <c r="B608" s="195" t="s">
        <v>719</v>
      </c>
      <c r="C608" s="195" t="s">
        <v>719</v>
      </c>
      <c r="D608" s="195" t="s">
        <v>2720</v>
      </c>
      <c r="E608" s="195" t="s">
        <v>709</v>
      </c>
      <c r="F608" s="195" t="s">
        <v>709</v>
      </c>
      <c r="G608" s="195" t="s">
        <v>265</v>
      </c>
      <c r="H608" s="195" t="s">
        <v>117</v>
      </c>
      <c r="I608" s="195" t="s">
        <v>571</v>
      </c>
      <c r="J608" s="195" t="s">
        <v>572</v>
      </c>
      <c r="K608" s="195" t="s">
        <v>98</v>
      </c>
      <c r="L608" s="195" t="s">
        <v>118</v>
      </c>
      <c r="M608" s="195" t="s">
        <v>187</v>
      </c>
      <c r="N608" s="195" t="s">
        <v>151</v>
      </c>
      <c r="O608" s="195" t="s">
        <v>272</v>
      </c>
      <c r="P608" s="195" t="s">
        <v>1048</v>
      </c>
      <c r="Q608" s="194">
        <v>16</v>
      </c>
      <c r="R608" s="194">
        <v>24</v>
      </c>
      <c r="S608" s="194">
        <v>305</v>
      </c>
      <c r="T608" s="194">
        <v>1</v>
      </c>
      <c r="U608" s="194">
        <v>4</v>
      </c>
      <c r="V608" s="194">
        <v>1</v>
      </c>
      <c r="W608" s="194">
        <v>24</v>
      </c>
      <c r="X608" s="195" t="s">
        <v>581</v>
      </c>
      <c r="Y608" s="195" t="s">
        <v>151</v>
      </c>
      <c r="Z608" s="195" t="s">
        <v>1316</v>
      </c>
      <c r="AA608" s="195" t="s">
        <v>1317</v>
      </c>
    </row>
    <row r="609" spans="1:27" x14ac:dyDescent="0.2">
      <c r="A609" s="194">
        <v>20671</v>
      </c>
      <c r="B609" s="195" t="s">
        <v>718</v>
      </c>
      <c r="C609" s="195" t="s">
        <v>718</v>
      </c>
      <c r="D609" s="195" t="s">
        <v>2720</v>
      </c>
      <c r="E609" s="195" t="s">
        <v>709</v>
      </c>
      <c r="F609" s="195" t="s">
        <v>709</v>
      </c>
      <c r="G609" s="195" t="s">
        <v>265</v>
      </c>
      <c r="H609" s="195" t="s">
        <v>117</v>
      </c>
      <c r="I609" s="195" t="s">
        <v>571</v>
      </c>
      <c r="J609" s="195" t="s">
        <v>572</v>
      </c>
      <c r="K609" s="195" t="s">
        <v>98</v>
      </c>
      <c r="L609" s="195" t="s">
        <v>118</v>
      </c>
      <c r="M609" s="195" t="s">
        <v>187</v>
      </c>
      <c r="N609" s="195" t="s">
        <v>151</v>
      </c>
      <c r="O609" s="195" t="s">
        <v>272</v>
      </c>
      <c r="P609" s="195" t="s">
        <v>1048</v>
      </c>
      <c r="Q609" s="194">
        <v>16</v>
      </c>
      <c r="R609" s="194">
        <v>24</v>
      </c>
      <c r="S609" s="194">
        <v>305</v>
      </c>
      <c r="T609" s="194">
        <v>1</v>
      </c>
      <c r="U609" s="194">
        <v>5</v>
      </c>
      <c r="V609" s="194">
        <v>1</v>
      </c>
      <c r="W609" s="194">
        <v>24</v>
      </c>
      <c r="X609" s="195" t="s">
        <v>581</v>
      </c>
      <c r="Y609" s="195" t="s">
        <v>151</v>
      </c>
      <c r="Z609" s="195" t="s">
        <v>1316</v>
      </c>
      <c r="AA609" s="195" t="s">
        <v>1317</v>
      </c>
    </row>
    <row r="610" spans="1:27" x14ac:dyDescent="0.2">
      <c r="A610" s="194">
        <v>20672</v>
      </c>
      <c r="B610" s="195" t="s">
        <v>717</v>
      </c>
      <c r="C610" s="195" t="s">
        <v>717</v>
      </c>
      <c r="D610" s="195" t="s">
        <v>2720</v>
      </c>
      <c r="E610" s="195" t="s">
        <v>709</v>
      </c>
      <c r="F610" s="195" t="s">
        <v>709</v>
      </c>
      <c r="G610" s="195" t="s">
        <v>265</v>
      </c>
      <c r="H610" s="195" t="s">
        <v>117</v>
      </c>
      <c r="I610" s="195" t="s">
        <v>571</v>
      </c>
      <c r="J610" s="195" t="s">
        <v>572</v>
      </c>
      <c r="K610" s="195" t="s">
        <v>98</v>
      </c>
      <c r="L610" s="195" t="s">
        <v>118</v>
      </c>
      <c r="M610" s="195" t="s">
        <v>187</v>
      </c>
      <c r="N610" s="195" t="s">
        <v>151</v>
      </c>
      <c r="O610" s="195" t="s">
        <v>272</v>
      </c>
      <c r="P610" s="195" t="s">
        <v>1048</v>
      </c>
      <c r="Q610" s="194">
        <v>16</v>
      </c>
      <c r="R610" s="194">
        <v>24</v>
      </c>
      <c r="S610" s="194">
        <v>305</v>
      </c>
      <c r="T610" s="194">
        <v>1</v>
      </c>
      <c r="U610" s="194">
        <v>5</v>
      </c>
      <c r="V610" s="194">
        <v>1</v>
      </c>
      <c r="W610" s="194">
        <v>24</v>
      </c>
      <c r="X610" s="195" t="s">
        <v>581</v>
      </c>
      <c r="Y610" s="195" t="s">
        <v>151</v>
      </c>
      <c r="Z610" s="195" t="s">
        <v>1316</v>
      </c>
      <c r="AA610" s="195" t="s">
        <v>1317</v>
      </c>
    </row>
    <row r="611" spans="1:27" x14ac:dyDescent="0.2">
      <c r="A611" s="194">
        <v>20673</v>
      </c>
      <c r="B611" s="195" t="s">
        <v>716</v>
      </c>
      <c r="C611" s="195" t="s">
        <v>716</v>
      </c>
      <c r="D611" s="195" t="s">
        <v>2720</v>
      </c>
      <c r="E611" s="195" t="s">
        <v>709</v>
      </c>
      <c r="F611" s="195" t="s">
        <v>709</v>
      </c>
      <c r="G611" s="195" t="s">
        <v>265</v>
      </c>
      <c r="H611" s="195" t="s">
        <v>117</v>
      </c>
      <c r="I611" s="195" t="s">
        <v>571</v>
      </c>
      <c r="J611" s="195" t="s">
        <v>572</v>
      </c>
      <c r="K611" s="195" t="s">
        <v>98</v>
      </c>
      <c r="L611" s="195" t="s">
        <v>118</v>
      </c>
      <c r="M611" s="195" t="s">
        <v>187</v>
      </c>
      <c r="N611" s="195" t="s">
        <v>151</v>
      </c>
      <c r="O611" s="195" t="s">
        <v>272</v>
      </c>
      <c r="P611" s="195" t="s">
        <v>1048</v>
      </c>
      <c r="Q611" s="194">
        <v>16</v>
      </c>
      <c r="R611" s="194">
        <v>24</v>
      </c>
      <c r="S611" s="194">
        <v>305</v>
      </c>
      <c r="T611" s="194">
        <v>1</v>
      </c>
      <c r="U611" s="194">
        <v>5</v>
      </c>
      <c r="V611" s="194">
        <v>1</v>
      </c>
      <c r="W611" s="194">
        <v>24</v>
      </c>
      <c r="X611" s="195" t="s">
        <v>581</v>
      </c>
      <c r="Y611" s="195" t="s">
        <v>151</v>
      </c>
      <c r="Z611" s="195" t="s">
        <v>1316</v>
      </c>
      <c r="AA611" s="195" t="s">
        <v>1317</v>
      </c>
    </row>
    <row r="612" spans="1:27" x14ac:dyDescent="0.2">
      <c r="A612" s="194">
        <v>20674</v>
      </c>
      <c r="B612" s="195" t="s">
        <v>722</v>
      </c>
      <c r="C612" s="195" t="s">
        <v>722</v>
      </c>
      <c r="D612" s="195" t="s">
        <v>2720</v>
      </c>
      <c r="E612" s="195" t="s">
        <v>709</v>
      </c>
      <c r="F612" s="195" t="s">
        <v>709</v>
      </c>
      <c r="G612" s="195" t="s">
        <v>265</v>
      </c>
      <c r="H612" s="195" t="s">
        <v>117</v>
      </c>
      <c r="I612" s="195" t="s">
        <v>571</v>
      </c>
      <c r="J612" s="195" t="s">
        <v>572</v>
      </c>
      <c r="K612" s="195" t="s">
        <v>98</v>
      </c>
      <c r="L612" s="195" t="s">
        <v>118</v>
      </c>
      <c r="M612" s="195" t="s">
        <v>187</v>
      </c>
      <c r="N612" s="195" t="s">
        <v>151</v>
      </c>
      <c r="O612" s="195" t="s">
        <v>272</v>
      </c>
      <c r="P612" s="195" t="s">
        <v>1048</v>
      </c>
      <c r="Q612" s="194">
        <v>16</v>
      </c>
      <c r="R612" s="194">
        <v>24</v>
      </c>
      <c r="S612" s="194">
        <v>305</v>
      </c>
      <c r="T612" s="194">
        <v>1</v>
      </c>
      <c r="U612" s="194">
        <v>10</v>
      </c>
      <c r="V612" s="194">
        <v>1</v>
      </c>
      <c r="W612" s="194">
        <v>24</v>
      </c>
      <c r="X612" s="195" t="s">
        <v>581</v>
      </c>
      <c r="Y612" s="195" t="s">
        <v>151</v>
      </c>
      <c r="Z612" s="195" t="s">
        <v>1316</v>
      </c>
      <c r="AA612" s="195" t="s">
        <v>1317</v>
      </c>
    </row>
    <row r="613" spans="1:27" x14ac:dyDescent="0.2">
      <c r="A613" s="194">
        <v>20675</v>
      </c>
      <c r="B613" s="195" t="s">
        <v>720</v>
      </c>
      <c r="C613" s="195" t="s">
        <v>720</v>
      </c>
      <c r="D613" s="195" t="s">
        <v>2720</v>
      </c>
      <c r="E613" s="195" t="s">
        <v>709</v>
      </c>
      <c r="F613" s="195" t="s">
        <v>709</v>
      </c>
      <c r="G613" s="195" t="s">
        <v>265</v>
      </c>
      <c r="H613" s="195" t="s">
        <v>117</v>
      </c>
      <c r="I613" s="195" t="s">
        <v>571</v>
      </c>
      <c r="J613" s="195" t="s">
        <v>572</v>
      </c>
      <c r="K613" s="195" t="s">
        <v>98</v>
      </c>
      <c r="L613" s="195" t="s">
        <v>118</v>
      </c>
      <c r="M613" s="195" t="s">
        <v>187</v>
      </c>
      <c r="N613" s="195" t="s">
        <v>151</v>
      </c>
      <c r="O613" s="195" t="s">
        <v>272</v>
      </c>
      <c r="P613" s="195" t="s">
        <v>1048</v>
      </c>
      <c r="Q613" s="194">
        <v>16</v>
      </c>
      <c r="R613" s="194">
        <v>24</v>
      </c>
      <c r="S613" s="194">
        <v>305</v>
      </c>
      <c r="T613" s="194">
        <v>1</v>
      </c>
      <c r="U613" s="194">
        <v>13</v>
      </c>
      <c r="V613" s="194">
        <v>1</v>
      </c>
      <c r="W613" s="194">
        <v>24</v>
      </c>
      <c r="X613" s="195" t="s">
        <v>581</v>
      </c>
      <c r="Y613" s="195" t="s">
        <v>151</v>
      </c>
      <c r="Z613" s="195" t="s">
        <v>1316</v>
      </c>
      <c r="AA613" s="195" t="s">
        <v>1317</v>
      </c>
    </row>
    <row r="614" spans="1:27" x14ac:dyDescent="0.2">
      <c r="A614" s="194">
        <v>20676</v>
      </c>
      <c r="B614" s="195" t="s">
        <v>2722</v>
      </c>
      <c r="C614" s="195" t="s">
        <v>2723</v>
      </c>
      <c r="D614" s="195" t="s">
        <v>2720</v>
      </c>
      <c r="E614" s="195" t="s">
        <v>709</v>
      </c>
      <c r="F614" s="195" t="s">
        <v>709</v>
      </c>
      <c r="G614" s="195" t="s">
        <v>265</v>
      </c>
      <c r="H614" s="195" t="s">
        <v>117</v>
      </c>
      <c r="I614" s="195" t="s">
        <v>571</v>
      </c>
      <c r="J614" s="195" t="s">
        <v>572</v>
      </c>
      <c r="K614" s="195" t="s">
        <v>98</v>
      </c>
      <c r="L614" s="195" t="s">
        <v>118</v>
      </c>
      <c r="M614" s="195" t="s">
        <v>187</v>
      </c>
      <c r="N614" s="195" t="s">
        <v>151</v>
      </c>
      <c r="O614" s="195" t="s">
        <v>272</v>
      </c>
      <c r="P614" s="195" t="s">
        <v>1048</v>
      </c>
      <c r="Q614" s="194">
        <v>16</v>
      </c>
      <c r="R614" s="194">
        <v>24</v>
      </c>
      <c r="S614" s="194">
        <v>305</v>
      </c>
      <c r="T614" s="194">
        <v>15</v>
      </c>
      <c r="U614" s="194">
        <v>16</v>
      </c>
      <c r="V614" s="194">
        <v>1</v>
      </c>
      <c r="W614" s="194">
        <v>360</v>
      </c>
      <c r="X614" s="195" t="s">
        <v>581</v>
      </c>
      <c r="Y614" s="195" t="s">
        <v>151</v>
      </c>
      <c r="Z614" s="195" t="s">
        <v>1316</v>
      </c>
      <c r="AA614" s="195" t="s">
        <v>1317</v>
      </c>
    </row>
    <row r="615" spans="1:27" x14ac:dyDescent="0.2">
      <c r="A615" s="194">
        <v>20677</v>
      </c>
      <c r="B615" s="195" t="s">
        <v>2724</v>
      </c>
      <c r="C615" s="195" t="s">
        <v>2724</v>
      </c>
      <c r="D615" s="195" t="s">
        <v>2725</v>
      </c>
      <c r="E615" s="195" t="s">
        <v>2726</v>
      </c>
      <c r="F615" s="195" t="s">
        <v>2726</v>
      </c>
      <c r="G615" s="195" t="s">
        <v>265</v>
      </c>
      <c r="H615" s="195"/>
      <c r="I615" s="195" t="s">
        <v>1185</v>
      </c>
      <c r="J615" s="195" t="s">
        <v>1186</v>
      </c>
      <c r="K615" s="195" t="s">
        <v>98</v>
      </c>
      <c r="L615" s="195" t="s">
        <v>118</v>
      </c>
      <c r="M615" s="195" t="s">
        <v>187</v>
      </c>
      <c r="N615" s="195" t="s">
        <v>151</v>
      </c>
      <c r="O615" s="195" t="s">
        <v>272</v>
      </c>
      <c r="P615" s="195" t="s">
        <v>1048</v>
      </c>
      <c r="Q615" s="194">
        <v>3</v>
      </c>
      <c r="R615" s="194">
        <v>20</v>
      </c>
      <c r="S615" s="194">
        <v>360</v>
      </c>
      <c r="T615" s="194">
        <v>4</v>
      </c>
      <c r="U615" s="194">
        <v>30</v>
      </c>
      <c r="V615" s="194">
        <v>1</v>
      </c>
      <c r="W615" s="194">
        <v>80</v>
      </c>
      <c r="X615" s="195" t="s">
        <v>581</v>
      </c>
      <c r="Y615" s="195" t="s">
        <v>151</v>
      </c>
      <c r="Z615" s="195" t="s">
        <v>1316</v>
      </c>
      <c r="AA615" s="195" t="s">
        <v>1317</v>
      </c>
    </row>
    <row r="616" spans="1:27" x14ac:dyDescent="0.2">
      <c r="A616" s="194">
        <v>20678</v>
      </c>
      <c r="B616" s="195" t="s">
        <v>2727</v>
      </c>
      <c r="C616" s="195" t="s">
        <v>2727</v>
      </c>
      <c r="D616" s="195" t="s">
        <v>2725</v>
      </c>
      <c r="E616" s="195" t="s">
        <v>2726</v>
      </c>
      <c r="F616" s="195" t="s">
        <v>2726</v>
      </c>
      <c r="G616" s="195" t="s">
        <v>265</v>
      </c>
      <c r="H616" s="195"/>
      <c r="I616" s="195" t="s">
        <v>1185</v>
      </c>
      <c r="J616" s="195" t="s">
        <v>1186</v>
      </c>
      <c r="K616" s="195" t="s">
        <v>98</v>
      </c>
      <c r="L616" s="195" t="s">
        <v>118</v>
      </c>
      <c r="M616" s="195" t="s">
        <v>187</v>
      </c>
      <c r="N616" s="195" t="s">
        <v>151</v>
      </c>
      <c r="O616" s="195" t="s">
        <v>272</v>
      </c>
      <c r="P616" s="195" t="s">
        <v>1048</v>
      </c>
      <c r="Q616" s="194">
        <v>3</v>
      </c>
      <c r="R616" s="194">
        <v>20</v>
      </c>
      <c r="S616" s="194">
        <v>360</v>
      </c>
      <c r="T616" s="194">
        <v>4</v>
      </c>
      <c r="U616" s="194">
        <v>30</v>
      </c>
      <c r="V616" s="194">
        <v>1</v>
      </c>
      <c r="W616" s="194">
        <v>80</v>
      </c>
      <c r="X616" s="195" t="s">
        <v>581</v>
      </c>
      <c r="Y616" s="195" t="s">
        <v>151</v>
      </c>
      <c r="Z616" s="195" t="s">
        <v>1316</v>
      </c>
      <c r="AA616" s="195" t="s">
        <v>1317</v>
      </c>
    </row>
    <row r="617" spans="1:27" x14ac:dyDescent="0.2">
      <c r="A617" s="194">
        <v>20679</v>
      </c>
      <c r="B617" s="195" t="s">
        <v>2728</v>
      </c>
      <c r="C617" s="195" t="s">
        <v>2728</v>
      </c>
      <c r="D617" s="195" t="s">
        <v>2725</v>
      </c>
      <c r="E617" s="195" t="s">
        <v>2726</v>
      </c>
      <c r="F617" s="195" t="s">
        <v>2726</v>
      </c>
      <c r="G617" s="195" t="s">
        <v>265</v>
      </c>
      <c r="H617" s="195"/>
      <c r="I617" s="195" t="s">
        <v>1185</v>
      </c>
      <c r="J617" s="195" t="s">
        <v>1186</v>
      </c>
      <c r="K617" s="195" t="s">
        <v>98</v>
      </c>
      <c r="L617" s="195" t="s">
        <v>118</v>
      </c>
      <c r="M617" s="195" t="s">
        <v>187</v>
      </c>
      <c r="N617" s="195" t="s">
        <v>151</v>
      </c>
      <c r="O617" s="195" t="s">
        <v>272</v>
      </c>
      <c r="P617" s="195" t="s">
        <v>1048</v>
      </c>
      <c r="Q617" s="194">
        <v>3</v>
      </c>
      <c r="R617" s="194">
        <v>20</v>
      </c>
      <c r="S617" s="194">
        <v>360</v>
      </c>
      <c r="T617" s="194">
        <v>4</v>
      </c>
      <c r="U617" s="194">
        <v>30</v>
      </c>
      <c r="V617" s="194">
        <v>1</v>
      </c>
      <c r="W617" s="194">
        <v>80</v>
      </c>
      <c r="X617" s="195" t="s">
        <v>581</v>
      </c>
      <c r="Y617" s="195" t="s">
        <v>151</v>
      </c>
      <c r="Z617" s="195" t="s">
        <v>1316</v>
      </c>
      <c r="AA617" s="195" t="s">
        <v>1317</v>
      </c>
    </row>
    <row r="618" spans="1:27" x14ac:dyDescent="0.2">
      <c r="A618" s="194">
        <v>20680</v>
      </c>
      <c r="B618" s="195" t="s">
        <v>2729</v>
      </c>
      <c r="C618" s="195" t="s">
        <v>2730</v>
      </c>
      <c r="D618" s="195" t="s">
        <v>2731</v>
      </c>
      <c r="E618" s="195" t="s">
        <v>2732</v>
      </c>
      <c r="F618" s="195" t="s">
        <v>2733</v>
      </c>
      <c r="G618" s="195" t="s">
        <v>265</v>
      </c>
      <c r="H618" s="195"/>
      <c r="I618" s="195" t="s">
        <v>1185</v>
      </c>
      <c r="J618" s="195" t="s">
        <v>1186</v>
      </c>
      <c r="K618" s="195" t="s">
        <v>98</v>
      </c>
      <c r="L618" s="195" t="s">
        <v>2734</v>
      </c>
      <c r="M618" s="195" t="s">
        <v>219</v>
      </c>
      <c r="N618" s="195" t="s">
        <v>151</v>
      </c>
      <c r="O618" s="195" t="s">
        <v>272</v>
      </c>
      <c r="P618" s="195" t="s">
        <v>1048</v>
      </c>
      <c r="Q618" s="194">
        <v>5</v>
      </c>
      <c r="R618" s="194">
        <v>6</v>
      </c>
      <c r="S618" s="194">
        <v>150</v>
      </c>
      <c r="T618" s="194">
        <v>1</v>
      </c>
      <c r="U618" s="194">
        <v>30</v>
      </c>
      <c r="V618" s="194">
        <v>1</v>
      </c>
      <c r="W618" s="194">
        <v>6</v>
      </c>
      <c r="X618" s="195" t="s">
        <v>581</v>
      </c>
      <c r="Y618" s="195" t="s">
        <v>151</v>
      </c>
      <c r="Z618" s="195" t="s">
        <v>1147</v>
      </c>
      <c r="AA618" s="195" t="s">
        <v>318</v>
      </c>
    </row>
    <row r="619" spans="1:27" x14ac:dyDescent="0.2">
      <c r="A619" s="194">
        <v>20681</v>
      </c>
      <c r="B619" s="195" t="s">
        <v>2735</v>
      </c>
      <c r="C619" s="195" t="s">
        <v>2736</v>
      </c>
      <c r="D619" s="195" t="s">
        <v>2731</v>
      </c>
      <c r="E619" s="195" t="s">
        <v>2732</v>
      </c>
      <c r="F619" s="195" t="s">
        <v>2733</v>
      </c>
      <c r="G619" s="195" t="s">
        <v>265</v>
      </c>
      <c r="H619" s="195"/>
      <c r="I619" s="195" t="s">
        <v>1185</v>
      </c>
      <c r="J619" s="195" t="s">
        <v>1186</v>
      </c>
      <c r="K619" s="195" t="s">
        <v>98</v>
      </c>
      <c r="L619" s="195" t="s">
        <v>2734</v>
      </c>
      <c r="M619" s="195" t="s">
        <v>219</v>
      </c>
      <c r="N619" s="195" t="s">
        <v>151</v>
      </c>
      <c r="O619" s="195" t="s">
        <v>272</v>
      </c>
      <c r="P619" s="195" t="s">
        <v>1048</v>
      </c>
      <c r="Q619" s="194">
        <v>5</v>
      </c>
      <c r="R619" s="194">
        <v>6</v>
      </c>
      <c r="S619" s="194">
        <v>150</v>
      </c>
      <c r="T619" s="194">
        <v>1</v>
      </c>
      <c r="U619" s="194">
        <v>30</v>
      </c>
      <c r="V619" s="194">
        <v>1</v>
      </c>
      <c r="W619" s="194">
        <v>6</v>
      </c>
      <c r="X619" s="195" t="s">
        <v>581</v>
      </c>
      <c r="Y619" s="195" t="s">
        <v>151</v>
      </c>
      <c r="Z619" s="195" t="s">
        <v>1147</v>
      </c>
      <c r="AA619" s="195" t="s">
        <v>318</v>
      </c>
    </row>
    <row r="620" spans="1:27" x14ac:dyDescent="0.2">
      <c r="A620" s="194">
        <v>20682</v>
      </c>
      <c r="B620" s="195" t="s">
        <v>2737</v>
      </c>
      <c r="C620" s="195" t="s">
        <v>2738</v>
      </c>
      <c r="D620" s="195" t="s">
        <v>2731</v>
      </c>
      <c r="E620" s="195" t="s">
        <v>2732</v>
      </c>
      <c r="F620" s="195" t="s">
        <v>2733</v>
      </c>
      <c r="G620" s="195" t="s">
        <v>265</v>
      </c>
      <c r="H620" s="195"/>
      <c r="I620" s="195" t="s">
        <v>1185</v>
      </c>
      <c r="J620" s="195" t="s">
        <v>1186</v>
      </c>
      <c r="K620" s="195" t="s">
        <v>98</v>
      </c>
      <c r="L620" s="195" t="s">
        <v>2734</v>
      </c>
      <c r="M620" s="195" t="s">
        <v>219</v>
      </c>
      <c r="N620" s="195" t="s">
        <v>151</v>
      </c>
      <c r="O620" s="195" t="s">
        <v>272</v>
      </c>
      <c r="P620" s="195" t="s">
        <v>1048</v>
      </c>
      <c r="Q620" s="194">
        <v>5</v>
      </c>
      <c r="R620" s="194">
        <v>6</v>
      </c>
      <c r="S620" s="194">
        <v>150</v>
      </c>
      <c r="T620" s="194">
        <v>1</v>
      </c>
      <c r="U620" s="194">
        <v>30</v>
      </c>
      <c r="V620" s="194">
        <v>1</v>
      </c>
      <c r="W620" s="194">
        <v>6</v>
      </c>
      <c r="X620" s="195" t="s">
        <v>581</v>
      </c>
      <c r="Y620" s="195" t="s">
        <v>151</v>
      </c>
      <c r="Z620" s="195" t="s">
        <v>1147</v>
      </c>
      <c r="AA620" s="195" t="s">
        <v>318</v>
      </c>
    </row>
    <row r="621" spans="1:27" x14ac:dyDescent="0.2">
      <c r="A621" s="194">
        <v>20683</v>
      </c>
      <c r="B621" s="195" t="s">
        <v>2739</v>
      </c>
      <c r="C621" s="195" t="s">
        <v>2740</v>
      </c>
      <c r="D621" s="195" t="s">
        <v>2731</v>
      </c>
      <c r="E621" s="195" t="s">
        <v>2732</v>
      </c>
      <c r="F621" s="195" t="s">
        <v>2733</v>
      </c>
      <c r="G621" s="195" t="s">
        <v>265</v>
      </c>
      <c r="H621" s="195"/>
      <c r="I621" s="195" t="s">
        <v>1185</v>
      </c>
      <c r="J621" s="195" t="s">
        <v>1186</v>
      </c>
      <c r="K621" s="195" t="s">
        <v>98</v>
      </c>
      <c r="L621" s="195" t="s">
        <v>2734</v>
      </c>
      <c r="M621" s="195" t="s">
        <v>219</v>
      </c>
      <c r="N621" s="195" t="s">
        <v>151</v>
      </c>
      <c r="O621" s="195" t="s">
        <v>272</v>
      </c>
      <c r="P621" s="195" t="s">
        <v>1048</v>
      </c>
      <c r="Q621" s="194">
        <v>5</v>
      </c>
      <c r="R621" s="194">
        <v>6</v>
      </c>
      <c r="S621" s="194">
        <v>150</v>
      </c>
      <c r="T621" s="194">
        <v>1</v>
      </c>
      <c r="U621" s="194">
        <v>30</v>
      </c>
      <c r="V621" s="194">
        <v>1</v>
      </c>
      <c r="W621" s="194">
        <v>6</v>
      </c>
      <c r="X621" s="195" t="s">
        <v>581</v>
      </c>
      <c r="Y621" s="195" t="s">
        <v>151</v>
      </c>
      <c r="Z621" s="195" t="s">
        <v>1147</v>
      </c>
      <c r="AA621" s="195" t="s">
        <v>318</v>
      </c>
    </row>
    <row r="622" spans="1:27" x14ac:dyDescent="0.2">
      <c r="A622" s="194">
        <v>20684</v>
      </c>
      <c r="B622" s="195" t="s">
        <v>2741</v>
      </c>
      <c r="C622" s="195" t="s">
        <v>2742</v>
      </c>
      <c r="D622" s="195" t="s">
        <v>2731</v>
      </c>
      <c r="E622" s="195" t="s">
        <v>2732</v>
      </c>
      <c r="F622" s="195" t="s">
        <v>2733</v>
      </c>
      <c r="G622" s="195" t="s">
        <v>265</v>
      </c>
      <c r="H622" s="195"/>
      <c r="I622" s="195" t="s">
        <v>1185</v>
      </c>
      <c r="J622" s="195" t="s">
        <v>1186</v>
      </c>
      <c r="K622" s="195" t="s">
        <v>98</v>
      </c>
      <c r="L622" s="195" t="s">
        <v>2734</v>
      </c>
      <c r="M622" s="195" t="s">
        <v>219</v>
      </c>
      <c r="N622" s="195" t="s">
        <v>151</v>
      </c>
      <c r="O622" s="195" t="s">
        <v>272</v>
      </c>
      <c r="P622" s="195" t="s">
        <v>1048</v>
      </c>
      <c r="Q622" s="194">
        <v>5</v>
      </c>
      <c r="R622" s="194">
        <v>6</v>
      </c>
      <c r="S622" s="194">
        <v>150</v>
      </c>
      <c r="T622" s="194">
        <v>1</v>
      </c>
      <c r="U622" s="194">
        <v>30</v>
      </c>
      <c r="V622" s="194">
        <v>1</v>
      </c>
      <c r="W622" s="194">
        <v>6</v>
      </c>
      <c r="X622" s="195" t="s">
        <v>581</v>
      </c>
      <c r="Y622" s="195" t="s">
        <v>151</v>
      </c>
      <c r="Z622" s="195" t="s">
        <v>1147</v>
      </c>
      <c r="AA622" s="195" t="s">
        <v>318</v>
      </c>
    </row>
    <row r="623" spans="1:27" x14ac:dyDescent="0.2">
      <c r="A623" s="194">
        <v>20685</v>
      </c>
      <c r="B623" s="195" t="s">
        <v>2743</v>
      </c>
      <c r="C623" s="195" t="s">
        <v>2744</v>
      </c>
      <c r="D623" s="195" t="s">
        <v>2745</v>
      </c>
      <c r="E623" s="195" t="s">
        <v>2746</v>
      </c>
      <c r="F623" s="195" t="s">
        <v>2746</v>
      </c>
      <c r="G623" s="195" t="s">
        <v>265</v>
      </c>
      <c r="H623" s="195" t="s">
        <v>117</v>
      </c>
      <c r="I623" s="195" t="s">
        <v>543</v>
      </c>
      <c r="J623" s="195" t="s">
        <v>544</v>
      </c>
      <c r="K623" s="195" t="s">
        <v>98</v>
      </c>
      <c r="L623" s="195" t="s">
        <v>118</v>
      </c>
      <c r="M623" s="195" t="s">
        <v>138</v>
      </c>
      <c r="N623" s="195" t="s">
        <v>151</v>
      </c>
      <c r="O623" s="195" t="s">
        <v>272</v>
      </c>
      <c r="P623" s="195" t="s">
        <v>1048</v>
      </c>
      <c r="Q623" s="194">
        <v>3</v>
      </c>
      <c r="R623" s="194">
        <v>12</v>
      </c>
      <c r="S623" s="194">
        <v>395</v>
      </c>
      <c r="T623" s="194">
        <v>3</v>
      </c>
      <c r="U623" s="194">
        <v>15</v>
      </c>
      <c r="V623" s="194">
        <v>1</v>
      </c>
      <c r="W623" s="194">
        <v>36</v>
      </c>
      <c r="X623" s="195" t="s">
        <v>1539</v>
      </c>
      <c r="Y623" s="195" t="s">
        <v>1540</v>
      </c>
      <c r="Z623" s="195" t="s">
        <v>1316</v>
      </c>
      <c r="AA623" s="195" t="s">
        <v>1317</v>
      </c>
    </row>
    <row r="624" spans="1:27" x14ac:dyDescent="0.2">
      <c r="A624" s="194">
        <v>20686</v>
      </c>
      <c r="B624" s="195" t="s">
        <v>2747</v>
      </c>
      <c r="C624" s="195" t="s">
        <v>2748</v>
      </c>
      <c r="D624" s="195" t="s">
        <v>2745</v>
      </c>
      <c r="E624" s="195" t="s">
        <v>2746</v>
      </c>
      <c r="F624" s="195" t="s">
        <v>2746</v>
      </c>
      <c r="G624" s="195" t="s">
        <v>265</v>
      </c>
      <c r="H624" s="195" t="s">
        <v>117</v>
      </c>
      <c r="I624" s="195" t="s">
        <v>543</v>
      </c>
      <c r="J624" s="195" t="s">
        <v>544</v>
      </c>
      <c r="K624" s="195" t="s">
        <v>98</v>
      </c>
      <c r="L624" s="195" t="s">
        <v>118</v>
      </c>
      <c r="M624" s="195" t="s">
        <v>138</v>
      </c>
      <c r="N624" s="195" t="s">
        <v>151</v>
      </c>
      <c r="O624" s="195" t="s">
        <v>272</v>
      </c>
      <c r="P624" s="195" t="s">
        <v>1048</v>
      </c>
      <c r="Q624" s="194">
        <v>3</v>
      </c>
      <c r="R624" s="194">
        <v>19</v>
      </c>
      <c r="S624" s="194">
        <v>395</v>
      </c>
      <c r="T624" s="194">
        <v>5</v>
      </c>
      <c r="U624" s="194">
        <v>25</v>
      </c>
      <c r="V624" s="194">
        <v>1</v>
      </c>
      <c r="W624" s="194">
        <v>95</v>
      </c>
      <c r="X624" s="195" t="s">
        <v>1539</v>
      </c>
      <c r="Y624" s="195" t="s">
        <v>1540</v>
      </c>
      <c r="Z624" s="195" t="s">
        <v>1316</v>
      </c>
      <c r="AA624" s="195" t="s">
        <v>1317</v>
      </c>
    </row>
    <row r="625" spans="1:27" x14ac:dyDescent="0.2">
      <c r="A625" s="194">
        <v>20687</v>
      </c>
      <c r="B625" s="195" t="s">
        <v>2749</v>
      </c>
      <c r="C625" s="195" t="s">
        <v>2750</v>
      </c>
      <c r="D625" s="195" t="s">
        <v>2745</v>
      </c>
      <c r="E625" s="195" t="s">
        <v>2746</v>
      </c>
      <c r="F625" s="195" t="s">
        <v>2746</v>
      </c>
      <c r="G625" s="195" t="s">
        <v>265</v>
      </c>
      <c r="H625" s="195" t="s">
        <v>117</v>
      </c>
      <c r="I625" s="195" t="s">
        <v>543</v>
      </c>
      <c r="J625" s="195" t="s">
        <v>544</v>
      </c>
      <c r="K625" s="195" t="s">
        <v>98</v>
      </c>
      <c r="L625" s="195" t="s">
        <v>118</v>
      </c>
      <c r="M625" s="195" t="s">
        <v>138</v>
      </c>
      <c r="N625" s="195" t="s">
        <v>151</v>
      </c>
      <c r="O625" s="195" t="s">
        <v>272</v>
      </c>
      <c r="P625" s="195" t="s">
        <v>1048</v>
      </c>
      <c r="Q625" s="194">
        <v>3</v>
      </c>
      <c r="R625" s="194">
        <v>17</v>
      </c>
      <c r="S625" s="194">
        <v>395</v>
      </c>
      <c r="T625" s="194">
        <v>9</v>
      </c>
      <c r="U625" s="194">
        <v>25</v>
      </c>
      <c r="V625" s="194">
        <v>1</v>
      </c>
      <c r="W625" s="194">
        <v>153</v>
      </c>
      <c r="X625" s="195" t="s">
        <v>1539</v>
      </c>
      <c r="Y625" s="195" t="s">
        <v>1540</v>
      </c>
      <c r="Z625" s="195" t="s">
        <v>1316</v>
      </c>
      <c r="AA625" s="195" t="s">
        <v>1317</v>
      </c>
    </row>
    <row r="626" spans="1:27" x14ac:dyDescent="0.2">
      <c r="A626" s="194">
        <v>20688</v>
      </c>
      <c r="B626" s="195" t="s">
        <v>2751</v>
      </c>
      <c r="C626" s="195" t="s">
        <v>2752</v>
      </c>
      <c r="D626" s="195" t="s">
        <v>2753</v>
      </c>
      <c r="E626" s="195" t="s">
        <v>2751</v>
      </c>
      <c r="F626" s="195" t="s">
        <v>2754</v>
      </c>
      <c r="G626" s="195" t="s">
        <v>265</v>
      </c>
      <c r="H626" s="195" t="s">
        <v>117</v>
      </c>
      <c r="I626" s="195" t="s">
        <v>543</v>
      </c>
      <c r="J626" s="195" t="s">
        <v>544</v>
      </c>
      <c r="K626" s="195" t="s">
        <v>98</v>
      </c>
      <c r="L626" s="195" t="s">
        <v>2734</v>
      </c>
      <c r="M626" s="195" t="s">
        <v>2755</v>
      </c>
      <c r="N626" s="195" t="s">
        <v>151</v>
      </c>
      <c r="O626" s="195" t="s">
        <v>1075</v>
      </c>
      <c r="P626" s="195" t="s">
        <v>1196</v>
      </c>
      <c r="Q626" s="194">
        <v>1</v>
      </c>
      <c r="R626" s="194">
        <v>2</v>
      </c>
      <c r="S626" s="194">
        <v>175</v>
      </c>
      <c r="T626" s="194">
        <v>5</v>
      </c>
      <c r="U626" s="194">
        <v>35</v>
      </c>
      <c r="V626" s="194">
        <v>1</v>
      </c>
      <c r="W626" s="194">
        <v>10</v>
      </c>
      <c r="X626" s="195" t="s">
        <v>398</v>
      </c>
      <c r="Y626" s="195" t="s">
        <v>399</v>
      </c>
      <c r="Z626" s="195" t="s">
        <v>1213</v>
      </c>
      <c r="AA626" s="195" t="s">
        <v>1214</v>
      </c>
    </row>
    <row r="627" spans="1:27" x14ac:dyDescent="0.2">
      <c r="A627" s="194">
        <v>20689</v>
      </c>
      <c r="B627" s="195" t="s">
        <v>2756</v>
      </c>
      <c r="C627" s="195" t="s">
        <v>2757</v>
      </c>
      <c r="D627" s="195" t="s">
        <v>2758</v>
      </c>
      <c r="E627" s="195" t="s">
        <v>724</v>
      </c>
      <c r="F627" s="195" t="s">
        <v>724</v>
      </c>
      <c r="G627" s="195" t="s">
        <v>265</v>
      </c>
      <c r="H627" s="195" t="s">
        <v>117</v>
      </c>
      <c r="I627" s="195" t="s">
        <v>554</v>
      </c>
      <c r="J627" s="195" t="s">
        <v>555</v>
      </c>
      <c r="K627" s="195" t="s">
        <v>105</v>
      </c>
      <c r="L627" s="195" t="s">
        <v>99</v>
      </c>
      <c r="M627" s="195" t="s">
        <v>173</v>
      </c>
      <c r="N627" s="195" t="s">
        <v>175</v>
      </c>
      <c r="O627" s="195" t="s">
        <v>278</v>
      </c>
      <c r="P627" s="195" t="s">
        <v>1090</v>
      </c>
      <c r="Q627" s="194">
        <v>1</v>
      </c>
      <c r="R627" s="194">
        <v>6</v>
      </c>
      <c r="S627" s="194">
        <v>90</v>
      </c>
      <c r="T627" s="194">
        <v>1</v>
      </c>
      <c r="U627" s="194">
        <v>90</v>
      </c>
      <c r="V627" s="194">
        <v>1</v>
      </c>
      <c r="W627" s="194">
        <v>6</v>
      </c>
      <c r="X627" s="195" t="s">
        <v>1488</v>
      </c>
      <c r="Y627" s="195" t="s">
        <v>1489</v>
      </c>
      <c r="Z627" s="195" t="s">
        <v>1259</v>
      </c>
      <c r="AA627" s="195" t="s">
        <v>1260</v>
      </c>
    </row>
    <row r="628" spans="1:27" x14ac:dyDescent="0.2">
      <c r="A628" s="194">
        <v>20690</v>
      </c>
      <c r="B628" s="195" t="s">
        <v>725</v>
      </c>
      <c r="C628" s="195" t="s">
        <v>726</v>
      </c>
      <c r="D628" s="195" t="s">
        <v>2759</v>
      </c>
      <c r="E628" s="195" t="s">
        <v>727</v>
      </c>
      <c r="F628" s="195" t="s">
        <v>728</v>
      </c>
      <c r="G628" s="195" t="s">
        <v>265</v>
      </c>
      <c r="H628" s="195" t="s">
        <v>117</v>
      </c>
      <c r="I628" s="195" t="s">
        <v>554</v>
      </c>
      <c r="J628" s="195" t="s">
        <v>555</v>
      </c>
      <c r="K628" s="195" t="s">
        <v>105</v>
      </c>
      <c r="L628" s="195" t="s">
        <v>99</v>
      </c>
      <c r="M628" s="195" t="s">
        <v>173</v>
      </c>
      <c r="N628" s="195" t="s">
        <v>175</v>
      </c>
      <c r="O628" s="195" t="s">
        <v>278</v>
      </c>
      <c r="P628" s="195" t="s">
        <v>1090</v>
      </c>
      <c r="Q628" s="194">
        <v>3</v>
      </c>
      <c r="R628" s="194">
        <v>3</v>
      </c>
      <c r="S628" s="194">
        <v>270</v>
      </c>
      <c r="T628" s="194">
        <v>1</v>
      </c>
      <c r="U628" s="194">
        <v>90</v>
      </c>
      <c r="V628" s="194">
        <v>1</v>
      </c>
      <c r="W628" s="194">
        <v>3</v>
      </c>
      <c r="X628" s="195" t="s">
        <v>1488</v>
      </c>
      <c r="Y628" s="195" t="s">
        <v>1489</v>
      </c>
      <c r="Z628" s="195" t="s">
        <v>1259</v>
      </c>
      <c r="AA628" s="195" t="s">
        <v>1260</v>
      </c>
    </row>
    <row r="629" spans="1:27" x14ac:dyDescent="0.2">
      <c r="A629" s="194">
        <v>20691</v>
      </c>
      <c r="B629" s="195" t="s">
        <v>729</v>
      </c>
      <c r="C629" s="195" t="s">
        <v>2760</v>
      </c>
      <c r="D629" s="195" t="s">
        <v>2759</v>
      </c>
      <c r="E629" s="195" t="s">
        <v>727</v>
      </c>
      <c r="F629" s="195" t="s">
        <v>728</v>
      </c>
      <c r="G629" s="195" t="s">
        <v>265</v>
      </c>
      <c r="H629" s="195" t="s">
        <v>117</v>
      </c>
      <c r="I629" s="195" t="s">
        <v>554</v>
      </c>
      <c r="J629" s="195" t="s">
        <v>555</v>
      </c>
      <c r="K629" s="195" t="s">
        <v>105</v>
      </c>
      <c r="L629" s="195" t="s">
        <v>99</v>
      </c>
      <c r="M629" s="195" t="s">
        <v>173</v>
      </c>
      <c r="N629" s="195" t="s">
        <v>175</v>
      </c>
      <c r="O629" s="195" t="s">
        <v>278</v>
      </c>
      <c r="P629" s="195" t="s">
        <v>1090</v>
      </c>
      <c r="Q629" s="194">
        <v>3</v>
      </c>
      <c r="R629" s="194">
        <v>3</v>
      </c>
      <c r="S629" s="194">
        <v>270</v>
      </c>
      <c r="T629" s="194">
        <v>1</v>
      </c>
      <c r="U629" s="194">
        <v>90</v>
      </c>
      <c r="V629" s="194">
        <v>1</v>
      </c>
      <c r="W629" s="194">
        <v>3</v>
      </c>
      <c r="X629" s="195" t="s">
        <v>1488</v>
      </c>
      <c r="Y629" s="195" t="s">
        <v>1489</v>
      </c>
      <c r="Z629" s="195" t="s">
        <v>1259</v>
      </c>
      <c r="AA629" s="195" t="s">
        <v>1260</v>
      </c>
    </row>
    <row r="630" spans="1:27" x14ac:dyDescent="0.2">
      <c r="A630" s="194">
        <v>20692</v>
      </c>
      <c r="B630" s="195" t="s">
        <v>2761</v>
      </c>
      <c r="C630" s="195" t="s">
        <v>2762</v>
      </c>
      <c r="D630" s="195" t="s">
        <v>2759</v>
      </c>
      <c r="E630" s="195" t="s">
        <v>727</v>
      </c>
      <c r="F630" s="195" t="s">
        <v>728</v>
      </c>
      <c r="G630" s="195" t="s">
        <v>265</v>
      </c>
      <c r="H630" s="195" t="s">
        <v>117</v>
      </c>
      <c r="I630" s="195" t="s">
        <v>554</v>
      </c>
      <c r="J630" s="195" t="s">
        <v>555</v>
      </c>
      <c r="K630" s="195" t="s">
        <v>105</v>
      </c>
      <c r="L630" s="195" t="s">
        <v>99</v>
      </c>
      <c r="M630" s="195" t="s">
        <v>167</v>
      </c>
      <c r="N630" s="195" t="s">
        <v>175</v>
      </c>
      <c r="O630" s="195" t="s">
        <v>278</v>
      </c>
      <c r="P630" s="195" t="s">
        <v>1048</v>
      </c>
      <c r="Q630" s="194">
        <v>3</v>
      </c>
      <c r="R630" s="194">
        <v>2</v>
      </c>
      <c r="S630" s="194">
        <v>270</v>
      </c>
      <c r="T630" s="194">
        <v>1</v>
      </c>
      <c r="U630" s="194">
        <v>90</v>
      </c>
      <c r="V630" s="194">
        <v>1</v>
      </c>
      <c r="W630" s="194">
        <v>2</v>
      </c>
      <c r="X630" s="195" t="s">
        <v>1488</v>
      </c>
      <c r="Y630" s="195" t="s">
        <v>1489</v>
      </c>
      <c r="Z630" s="195" t="s">
        <v>1259</v>
      </c>
      <c r="AA630" s="195" t="s">
        <v>1260</v>
      </c>
    </row>
    <row r="631" spans="1:27" x14ac:dyDescent="0.2">
      <c r="A631" s="194">
        <v>20693</v>
      </c>
      <c r="B631" s="195" t="s">
        <v>723</v>
      </c>
      <c r="C631" s="195" t="s">
        <v>2763</v>
      </c>
      <c r="D631" s="195" t="s">
        <v>2764</v>
      </c>
      <c r="E631" s="195" t="s">
        <v>723</v>
      </c>
      <c r="F631" s="195" t="s">
        <v>2765</v>
      </c>
      <c r="G631" s="195" t="s">
        <v>265</v>
      </c>
      <c r="H631" s="195" t="s">
        <v>117</v>
      </c>
      <c r="I631" s="195" t="s">
        <v>554</v>
      </c>
      <c r="J631" s="195" t="s">
        <v>555</v>
      </c>
      <c r="K631" s="195" t="s">
        <v>105</v>
      </c>
      <c r="L631" s="195" t="s">
        <v>99</v>
      </c>
      <c r="M631" s="195" t="s">
        <v>167</v>
      </c>
      <c r="N631" s="195" t="s">
        <v>175</v>
      </c>
      <c r="O631" s="195" t="s">
        <v>278</v>
      </c>
      <c r="P631" s="195" t="s">
        <v>1048</v>
      </c>
      <c r="Q631" s="194">
        <v>1</v>
      </c>
      <c r="R631" s="194">
        <v>4</v>
      </c>
      <c r="S631" s="194">
        <v>20</v>
      </c>
      <c r="T631" s="194">
        <v>1</v>
      </c>
      <c r="U631" s="194">
        <v>20</v>
      </c>
      <c r="V631" s="194">
        <v>1</v>
      </c>
      <c r="W631" s="194">
        <v>4</v>
      </c>
      <c r="X631" s="195" t="s">
        <v>1257</v>
      </c>
      <c r="Y631" s="195" t="s">
        <v>1258</v>
      </c>
      <c r="Z631" s="195" t="s">
        <v>1259</v>
      </c>
      <c r="AA631" s="195" t="s">
        <v>1260</v>
      </c>
    </row>
    <row r="632" spans="1:27" x14ac:dyDescent="0.2">
      <c r="A632" s="194">
        <v>20694</v>
      </c>
      <c r="B632" s="195" t="s">
        <v>731</v>
      </c>
      <c r="C632" s="195" t="s">
        <v>2766</v>
      </c>
      <c r="D632" s="195" t="s">
        <v>2767</v>
      </c>
      <c r="E632" s="195" t="s">
        <v>2768</v>
      </c>
      <c r="F632" s="195" t="s">
        <v>2769</v>
      </c>
      <c r="G632" s="195" t="s">
        <v>263</v>
      </c>
      <c r="H632" s="195" t="s">
        <v>117</v>
      </c>
      <c r="I632" s="195" t="s">
        <v>554</v>
      </c>
      <c r="J632" s="195" t="s">
        <v>555</v>
      </c>
      <c r="K632" s="195" t="s">
        <v>98</v>
      </c>
      <c r="L632" s="195" t="s">
        <v>99</v>
      </c>
      <c r="M632" s="195" t="s">
        <v>173</v>
      </c>
      <c r="N632" s="195" t="s">
        <v>175</v>
      </c>
      <c r="O632" s="195" t="s">
        <v>272</v>
      </c>
      <c r="P632" s="195" t="s">
        <v>1090</v>
      </c>
      <c r="Q632" s="194">
        <v>2</v>
      </c>
      <c r="R632" s="194">
        <v>6</v>
      </c>
      <c r="S632" s="194">
        <v>52</v>
      </c>
      <c r="T632" s="194">
        <v>1</v>
      </c>
      <c r="U632" s="194">
        <v>12</v>
      </c>
      <c r="V632" s="194">
        <v>1</v>
      </c>
      <c r="W632" s="194">
        <v>6</v>
      </c>
      <c r="X632" s="195" t="s">
        <v>1091</v>
      </c>
      <c r="Y632" s="195" t="s">
        <v>1092</v>
      </c>
      <c r="Z632" s="195" t="s">
        <v>1259</v>
      </c>
      <c r="AA632" s="195" t="s">
        <v>1260</v>
      </c>
    </row>
    <row r="633" spans="1:27" x14ac:dyDescent="0.2">
      <c r="A633" s="194">
        <v>20695</v>
      </c>
      <c r="B633" s="195" t="s">
        <v>2770</v>
      </c>
      <c r="C633" s="195" t="s">
        <v>2771</v>
      </c>
      <c r="D633" s="195" t="s">
        <v>2767</v>
      </c>
      <c r="E633" s="195" t="s">
        <v>2768</v>
      </c>
      <c r="F633" s="195" t="s">
        <v>2769</v>
      </c>
      <c r="G633" s="195" t="s">
        <v>263</v>
      </c>
      <c r="H633" s="195" t="s">
        <v>117</v>
      </c>
      <c r="I633" s="195" t="s">
        <v>554</v>
      </c>
      <c r="J633" s="195" t="s">
        <v>555</v>
      </c>
      <c r="K633" s="195" t="s">
        <v>98</v>
      </c>
      <c r="L633" s="195" t="s">
        <v>99</v>
      </c>
      <c r="M633" s="195" t="s">
        <v>167</v>
      </c>
      <c r="N633" s="195" t="s">
        <v>175</v>
      </c>
      <c r="O633" s="195" t="s">
        <v>272</v>
      </c>
      <c r="P633" s="195" t="s">
        <v>1048</v>
      </c>
      <c r="Q633" s="194">
        <v>2</v>
      </c>
      <c r="R633" s="194">
        <v>24</v>
      </c>
      <c r="S633" s="194">
        <v>52</v>
      </c>
      <c r="T633" s="194">
        <v>4</v>
      </c>
      <c r="U633" s="194">
        <v>10</v>
      </c>
      <c r="V633" s="194">
        <v>1</v>
      </c>
      <c r="W633" s="194">
        <v>96</v>
      </c>
      <c r="X633" s="195" t="s">
        <v>1488</v>
      </c>
      <c r="Y633" s="195" t="s">
        <v>1489</v>
      </c>
      <c r="Z633" s="195" t="s">
        <v>1259</v>
      </c>
      <c r="AA633" s="195" t="s">
        <v>1260</v>
      </c>
    </row>
    <row r="634" spans="1:27" x14ac:dyDescent="0.2">
      <c r="A634" s="194">
        <v>20696</v>
      </c>
      <c r="B634" s="195" t="s">
        <v>2772</v>
      </c>
      <c r="C634" s="195" t="s">
        <v>2772</v>
      </c>
      <c r="D634" s="195" t="s">
        <v>2773</v>
      </c>
      <c r="E634" s="195" t="s">
        <v>2774</v>
      </c>
      <c r="F634" s="195" t="s">
        <v>2775</v>
      </c>
      <c r="G634" s="195" t="s">
        <v>265</v>
      </c>
      <c r="H634" s="195" t="s">
        <v>117</v>
      </c>
      <c r="I634" s="195" t="s">
        <v>571</v>
      </c>
      <c r="J634" s="195" t="s">
        <v>572</v>
      </c>
      <c r="K634" s="195" t="s">
        <v>98</v>
      </c>
      <c r="L634" s="195" t="s">
        <v>118</v>
      </c>
      <c r="M634" s="195" t="s">
        <v>173</v>
      </c>
      <c r="N634" s="195" t="s">
        <v>175</v>
      </c>
      <c r="O634" s="195" t="s">
        <v>272</v>
      </c>
      <c r="P634" s="195" t="s">
        <v>1090</v>
      </c>
      <c r="Q634" s="194">
        <v>6</v>
      </c>
      <c r="R634" s="194">
        <v>24</v>
      </c>
      <c r="S634" s="194">
        <v>61</v>
      </c>
      <c r="T634" s="194">
        <v>1</v>
      </c>
      <c r="U634" s="194">
        <v>11</v>
      </c>
      <c r="V634" s="194">
        <v>1</v>
      </c>
      <c r="W634" s="194">
        <v>24</v>
      </c>
      <c r="X634" s="195" t="s">
        <v>1488</v>
      </c>
      <c r="Y634" s="195" t="s">
        <v>1489</v>
      </c>
      <c r="Z634" s="195" t="s">
        <v>1259</v>
      </c>
      <c r="AA634" s="195" t="s">
        <v>1260</v>
      </c>
    </row>
    <row r="635" spans="1:27" x14ac:dyDescent="0.2">
      <c r="A635" s="194">
        <v>20697</v>
      </c>
      <c r="B635" s="195" t="s">
        <v>2776</v>
      </c>
      <c r="C635" s="195" t="s">
        <v>2777</v>
      </c>
      <c r="D635" s="195" t="s">
        <v>2773</v>
      </c>
      <c r="E635" s="195" t="s">
        <v>2774</v>
      </c>
      <c r="F635" s="195" t="s">
        <v>2775</v>
      </c>
      <c r="G635" s="195" t="s">
        <v>265</v>
      </c>
      <c r="H635" s="195" t="s">
        <v>117</v>
      </c>
      <c r="I635" s="195" t="s">
        <v>571</v>
      </c>
      <c r="J635" s="195" t="s">
        <v>572</v>
      </c>
      <c r="K635" s="195" t="s">
        <v>98</v>
      </c>
      <c r="L635" s="195" t="s">
        <v>118</v>
      </c>
      <c r="M635" s="195" t="s">
        <v>173</v>
      </c>
      <c r="N635" s="195" t="s">
        <v>175</v>
      </c>
      <c r="O635" s="195" t="s">
        <v>272</v>
      </c>
      <c r="P635" s="195" t="s">
        <v>1090</v>
      </c>
      <c r="Q635" s="194">
        <v>6</v>
      </c>
      <c r="R635" s="194">
        <v>24</v>
      </c>
      <c r="S635" s="194">
        <v>61</v>
      </c>
      <c r="T635" s="194">
        <v>1</v>
      </c>
      <c r="U635" s="194">
        <v>5</v>
      </c>
      <c r="V635" s="194">
        <v>1</v>
      </c>
      <c r="W635" s="194">
        <v>24</v>
      </c>
      <c r="X635" s="195" t="s">
        <v>1488</v>
      </c>
      <c r="Y635" s="195" t="s">
        <v>1489</v>
      </c>
      <c r="Z635" s="195" t="s">
        <v>1259</v>
      </c>
      <c r="AA635" s="195" t="s">
        <v>1260</v>
      </c>
    </row>
    <row r="636" spans="1:27" x14ac:dyDescent="0.2">
      <c r="A636" s="194">
        <v>20698</v>
      </c>
      <c r="B636" s="195" t="s">
        <v>851</v>
      </c>
      <c r="C636" s="195" t="s">
        <v>851</v>
      </c>
      <c r="D636" s="195" t="s">
        <v>2773</v>
      </c>
      <c r="E636" s="195" t="s">
        <v>2774</v>
      </c>
      <c r="F636" s="195" t="s">
        <v>2775</v>
      </c>
      <c r="G636" s="195" t="s">
        <v>265</v>
      </c>
      <c r="H636" s="195" t="s">
        <v>117</v>
      </c>
      <c r="I636" s="195" t="s">
        <v>571</v>
      </c>
      <c r="J636" s="195" t="s">
        <v>572</v>
      </c>
      <c r="K636" s="195" t="s">
        <v>98</v>
      </c>
      <c r="L636" s="195" t="s">
        <v>118</v>
      </c>
      <c r="M636" s="195" t="s">
        <v>173</v>
      </c>
      <c r="N636" s="195" t="s">
        <v>175</v>
      </c>
      <c r="O636" s="195" t="s">
        <v>272</v>
      </c>
      <c r="P636" s="195" t="s">
        <v>1090</v>
      </c>
      <c r="Q636" s="194">
        <v>6</v>
      </c>
      <c r="R636" s="194">
        <v>20</v>
      </c>
      <c r="S636" s="194">
        <v>61</v>
      </c>
      <c r="T636" s="194">
        <v>1</v>
      </c>
      <c r="U636" s="194">
        <v>20</v>
      </c>
      <c r="V636" s="194">
        <v>1</v>
      </c>
      <c r="W636" s="194">
        <v>20</v>
      </c>
      <c r="X636" s="195" t="s">
        <v>1488</v>
      </c>
      <c r="Y636" s="195" t="s">
        <v>1489</v>
      </c>
      <c r="Z636" s="195" t="s">
        <v>1259</v>
      </c>
      <c r="AA636" s="195" t="s">
        <v>1260</v>
      </c>
    </row>
    <row r="637" spans="1:27" x14ac:dyDescent="0.2">
      <c r="A637" s="194">
        <v>20699</v>
      </c>
      <c r="B637" s="195" t="s">
        <v>2778</v>
      </c>
      <c r="C637" s="195" t="s">
        <v>2779</v>
      </c>
      <c r="D637" s="195" t="s">
        <v>2773</v>
      </c>
      <c r="E637" s="195" t="s">
        <v>2774</v>
      </c>
      <c r="F637" s="195" t="s">
        <v>2775</v>
      </c>
      <c r="G637" s="195" t="s">
        <v>265</v>
      </c>
      <c r="H637" s="195" t="s">
        <v>117</v>
      </c>
      <c r="I637" s="195" t="s">
        <v>571</v>
      </c>
      <c r="J637" s="195" t="s">
        <v>572</v>
      </c>
      <c r="K637" s="195" t="s">
        <v>98</v>
      </c>
      <c r="L637" s="195" t="s">
        <v>118</v>
      </c>
      <c r="M637" s="195" t="s">
        <v>173</v>
      </c>
      <c r="N637" s="195" t="s">
        <v>175</v>
      </c>
      <c r="O637" s="195" t="s">
        <v>272</v>
      </c>
      <c r="P637" s="195" t="s">
        <v>1090</v>
      </c>
      <c r="Q637" s="194">
        <v>6</v>
      </c>
      <c r="R637" s="194">
        <v>24</v>
      </c>
      <c r="S637" s="194">
        <v>61</v>
      </c>
      <c r="T637" s="194">
        <v>1</v>
      </c>
      <c r="U637" s="194">
        <v>5</v>
      </c>
      <c r="V637" s="194">
        <v>1</v>
      </c>
      <c r="W637" s="194">
        <v>24</v>
      </c>
      <c r="X637" s="195" t="s">
        <v>1488</v>
      </c>
      <c r="Y637" s="195" t="s">
        <v>1489</v>
      </c>
      <c r="Z637" s="195" t="s">
        <v>1259</v>
      </c>
      <c r="AA637" s="195" t="s">
        <v>1260</v>
      </c>
    </row>
    <row r="638" spans="1:27" x14ac:dyDescent="0.2">
      <c r="A638" s="194">
        <v>20700</v>
      </c>
      <c r="B638" s="195" t="s">
        <v>2780</v>
      </c>
      <c r="C638" s="195" t="s">
        <v>2781</v>
      </c>
      <c r="D638" s="195" t="s">
        <v>2773</v>
      </c>
      <c r="E638" s="195" t="s">
        <v>2774</v>
      </c>
      <c r="F638" s="195" t="s">
        <v>2775</v>
      </c>
      <c r="G638" s="195" t="s">
        <v>265</v>
      </c>
      <c r="H638" s="195" t="s">
        <v>117</v>
      </c>
      <c r="I638" s="195" t="s">
        <v>571</v>
      </c>
      <c r="J638" s="195" t="s">
        <v>572</v>
      </c>
      <c r="K638" s="195" t="s">
        <v>98</v>
      </c>
      <c r="L638" s="195" t="s">
        <v>118</v>
      </c>
      <c r="M638" s="195" t="s">
        <v>173</v>
      </c>
      <c r="N638" s="195" t="s">
        <v>175</v>
      </c>
      <c r="O638" s="195" t="s">
        <v>272</v>
      </c>
      <c r="P638" s="195" t="s">
        <v>1090</v>
      </c>
      <c r="Q638" s="194">
        <v>6</v>
      </c>
      <c r="R638" s="194">
        <v>24</v>
      </c>
      <c r="S638" s="194">
        <v>61</v>
      </c>
      <c r="T638" s="194">
        <v>1</v>
      </c>
      <c r="U638" s="194">
        <v>5</v>
      </c>
      <c r="V638" s="194">
        <v>1</v>
      </c>
      <c r="W638" s="194">
        <v>24</v>
      </c>
      <c r="X638" s="195" t="s">
        <v>1488</v>
      </c>
      <c r="Y638" s="195" t="s">
        <v>1489</v>
      </c>
      <c r="Z638" s="195" t="s">
        <v>1259</v>
      </c>
      <c r="AA638" s="195" t="s">
        <v>1260</v>
      </c>
    </row>
    <row r="639" spans="1:27" x14ac:dyDescent="0.2">
      <c r="A639" s="194">
        <v>20701</v>
      </c>
      <c r="B639" s="195" t="s">
        <v>2782</v>
      </c>
      <c r="C639" s="195" t="s">
        <v>2782</v>
      </c>
      <c r="D639" s="195" t="s">
        <v>2773</v>
      </c>
      <c r="E639" s="195" t="s">
        <v>2774</v>
      </c>
      <c r="F639" s="195" t="s">
        <v>2775</v>
      </c>
      <c r="G639" s="195" t="s">
        <v>265</v>
      </c>
      <c r="H639" s="195" t="s">
        <v>117</v>
      </c>
      <c r="I639" s="195" t="s">
        <v>571</v>
      </c>
      <c r="J639" s="195" t="s">
        <v>572</v>
      </c>
      <c r="K639" s="195" t="s">
        <v>98</v>
      </c>
      <c r="L639" s="195" t="s">
        <v>118</v>
      </c>
      <c r="M639" s="195" t="s">
        <v>173</v>
      </c>
      <c r="N639" s="195" t="s">
        <v>175</v>
      </c>
      <c r="O639" s="195" t="s">
        <v>272</v>
      </c>
      <c r="P639" s="195" t="s">
        <v>1090</v>
      </c>
      <c r="Q639" s="194">
        <v>6</v>
      </c>
      <c r="R639" s="194">
        <v>24</v>
      </c>
      <c r="S639" s="194">
        <v>61</v>
      </c>
      <c r="T639" s="194">
        <v>1</v>
      </c>
      <c r="U639" s="194">
        <v>15</v>
      </c>
      <c r="V639" s="194">
        <v>1</v>
      </c>
      <c r="W639" s="194">
        <v>24</v>
      </c>
      <c r="X639" s="195" t="s">
        <v>1488</v>
      </c>
      <c r="Y639" s="195" t="s">
        <v>1489</v>
      </c>
      <c r="Z639" s="195" t="s">
        <v>1259</v>
      </c>
      <c r="AA639" s="195" t="s">
        <v>1260</v>
      </c>
    </row>
    <row r="640" spans="1:27" x14ac:dyDescent="0.2">
      <c r="A640" s="194">
        <v>20702</v>
      </c>
      <c r="B640" s="195" t="s">
        <v>732</v>
      </c>
      <c r="C640" s="195" t="s">
        <v>732</v>
      </c>
      <c r="D640" s="195" t="s">
        <v>2783</v>
      </c>
      <c r="E640" s="195" t="s">
        <v>2784</v>
      </c>
      <c r="F640" s="195" t="s">
        <v>2785</v>
      </c>
      <c r="G640" s="195" t="s">
        <v>263</v>
      </c>
      <c r="H640" s="195" t="s">
        <v>117</v>
      </c>
      <c r="I640" s="195" t="s">
        <v>554</v>
      </c>
      <c r="J640" s="195" t="s">
        <v>555</v>
      </c>
      <c r="K640" s="195" t="s">
        <v>98</v>
      </c>
      <c r="L640" s="195" t="s">
        <v>99</v>
      </c>
      <c r="M640" s="195" t="s">
        <v>173</v>
      </c>
      <c r="N640" s="195" t="s">
        <v>175</v>
      </c>
      <c r="O640" s="195" t="s">
        <v>272</v>
      </c>
      <c r="P640" s="195" t="s">
        <v>1090</v>
      </c>
      <c r="Q640" s="194">
        <v>1</v>
      </c>
      <c r="R640" s="194">
        <v>6</v>
      </c>
      <c r="S640" s="194">
        <v>25</v>
      </c>
      <c r="T640" s="194">
        <v>1</v>
      </c>
      <c r="U640" s="194">
        <v>25</v>
      </c>
      <c r="V640" s="194">
        <v>1</v>
      </c>
      <c r="W640" s="194">
        <v>6</v>
      </c>
      <c r="X640" s="195" t="s">
        <v>372</v>
      </c>
      <c r="Y640" s="195" t="s">
        <v>373</v>
      </c>
      <c r="Z640" s="195" t="s">
        <v>1259</v>
      </c>
      <c r="AA640" s="195" t="s">
        <v>1260</v>
      </c>
    </row>
    <row r="641" spans="1:27" x14ac:dyDescent="0.2">
      <c r="A641" s="194">
        <v>20703</v>
      </c>
      <c r="B641" s="195" t="s">
        <v>730</v>
      </c>
      <c r="C641" s="195" t="s">
        <v>2786</v>
      </c>
      <c r="D641" s="195" t="s">
        <v>2787</v>
      </c>
      <c r="E641" s="195" t="s">
        <v>2788</v>
      </c>
      <c r="F641" s="195" t="s">
        <v>2788</v>
      </c>
      <c r="G641" s="195" t="s">
        <v>217</v>
      </c>
      <c r="H641" s="195" t="s">
        <v>124</v>
      </c>
      <c r="I641" s="195" t="s">
        <v>125</v>
      </c>
      <c r="J641" s="195" t="s">
        <v>282</v>
      </c>
      <c r="K641" s="195" t="s">
        <v>98</v>
      </c>
      <c r="L641" s="195" t="s">
        <v>99</v>
      </c>
      <c r="M641" s="195" t="s">
        <v>231</v>
      </c>
      <c r="N641" s="195" t="s">
        <v>175</v>
      </c>
      <c r="O641" s="195" t="s">
        <v>272</v>
      </c>
      <c r="P641" s="195" t="s">
        <v>1048</v>
      </c>
      <c r="Q641" s="194">
        <v>1</v>
      </c>
      <c r="R641" s="194">
        <v>6</v>
      </c>
      <c r="S641" s="194">
        <v>14</v>
      </c>
      <c r="T641" s="194">
        <v>1</v>
      </c>
      <c r="U641" s="194">
        <v>14</v>
      </c>
      <c r="V641" s="194">
        <v>1</v>
      </c>
      <c r="W641" s="194">
        <v>6</v>
      </c>
      <c r="X641" s="195" t="s">
        <v>2789</v>
      </c>
      <c r="Y641" s="195" t="s">
        <v>2790</v>
      </c>
      <c r="Z641" s="195" t="s">
        <v>1259</v>
      </c>
      <c r="AA641" s="195" t="s">
        <v>1260</v>
      </c>
    </row>
    <row r="642" spans="1:27" x14ac:dyDescent="0.2">
      <c r="A642" s="194">
        <v>20704</v>
      </c>
      <c r="B642" s="195" t="s">
        <v>2791</v>
      </c>
      <c r="C642" s="195" t="s">
        <v>2792</v>
      </c>
      <c r="D642" s="195" t="s">
        <v>2793</v>
      </c>
      <c r="E642" s="195" t="s">
        <v>2794</v>
      </c>
      <c r="F642" s="195" t="s">
        <v>2795</v>
      </c>
      <c r="G642" s="195" t="s">
        <v>265</v>
      </c>
      <c r="H642" s="195" t="s">
        <v>117</v>
      </c>
      <c r="I642" s="195" t="s">
        <v>554</v>
      </c>
      <c r="J642" s="195" t="s">
        <v>555</v>
      </c>
      <c r="K642" s="195" t="s">
        <v>98</v>
      </c>
      <c r="L642" s="195" t="s">
        <v>485</v>
      </c>
      <c r="M642" s="195" t="s">
        <v>173</v>
      </c>
      <c r="N642" s="195" t="s">
        <v>175</v>
      </c>
      <c r="O642" s="195" t="s">
        <v>272</v>
      </c>
      <c r="P642" s="195" t="s">
        <v>1090</v>
      </c>
      <c r="Q642" s="194">
        <v>2</v>
      </c>
      <c r="R642" s="194">
        <v>1</v>
      </c>
      <c r="S642" s="194">
        <v>40</v>
      </c>
      <c r="T642" s="194">
        <v>1</v>
      </c>
      <c r="U642" s="194">
        <v>20</v>
      </c>
      <c r="V642" s="194">
        <v>1</v>
      </c>
      <c r="W642" s="194">
        <v>1</v>
      </c>
      <c r="X642" s="195" t="s">
        <v>2065</v>
      </c>
      <c r="Y642" s="195" t="s">
        <v>2066</v>
      </c>
      <c r="Z642" s="195" t="s">
        <v>1259</v>
      </c>
      <c r="AA642" s="195" t="s">
        <v>1260</v>
      </c>
    </row>
    <row r="643" spans="1:27" x14ac:dyDescent="0.2">
      <c r="A643" s="194">
        <v>20705</v>
      </c>
      <c r="B643" s="195" t="s">
        <v>2791</v>
      </c>
      <c r="C643" s="195" t="s">
        <v>2796</v>
      </c>
      <c r="D643" s="195" t="s">
        <v>2793</v>
      </c>
      <c r="E643" s="195" t="s">
        <v>2794</v>
      </c>
      <c r="F643" s="195" t="s">
        <v>2795</v>
      </c>
      <c r="G643" s="195" t="s">
        <v>265</v>
      </c>
      <c r="H643" s="195" t="s">
        <v>117</v>
      </c>
      <c r="I643" s="195" t="s">
        <v>554</v>
      </c>
      <c r="J643" s="195" t="s">
        <v>555</v>
      </c>
      <c r="K643" s="195" t="s">
        <v>98</v>
      </c>
      <c r="L643" s="195" t="s">
        <v>400</v>
      </c>
      <c r="M643" s="195" t="s">
        <v>502</v>
      </c>
      <c r="N643" s="195" t="s">
        <v>175</v>
      </c>
      <c r="O643" s="195" t="s">
        <v>272</v>
      </c>
      <c r="P643" s="195" t="s">
        <v>1090</v>
      </c>
      <c r="Q643" s="194">
        <v>2</v>
      </c>
      <c r="R643" s="194">
        <v>1</v>
      </c>
      <c r="S643" s="194">
        <v>40</v>
      </c>
      <c r="T643" s="194">
        <v>1</v>
      </c>
      <c r="U643" s="194">
        <v>20</v>
      </c>
      <c r="V643" s="194">
        <v>1</v>
      </c>
      <c r="W643" s="194">
        <v>1</v>
      </c>
      <c r="X643" s="195" t="s">
        <v>1539</v>
      </c>
      <c r="Y643" s="195" t="s">
        <v>1540</v>
      </c>
      <c r="Z643" s="195" t="s">
        <v>1093</v>
      </c>
      <c r="AA643" s="195" t="s">
        <v>1094</v>
      </c>
    </row>
    <row r="644" spans="1:27" x14ac:dyDescent="0.2">
      <c r="A644" s="194">
        <v>20706</v>
      </c>
      <c r="B644" s="195" t="s">
        <v>2797</v>
      </c>
      <c r="C644" s="195" t="s">
        <v>2798</v>
      </c>
      <c r="D644" s="195" t="s">
        <v>2799</v>
      </c>
      <c r="E644" s="195" t="s">
        <v>2797</v>
      </c>
      <c r="F644" s="195" t="s">
        <v>2800</v>
      </c>
      <c r="G644" s="195" t="s">
        <v>217</v>
      </c>
      <c r="H644" s="195" t="s">
        <v>290</v>
      </c>
      <c r="I644" s="195" t="s">
        <v>169</v>
      </c>
      <c r="J644" s="195" t="s">
        <v>291</v>
      </c>
      <c r="K644" s="195" t="s">
        <v>98</v>
      </c>
      <c r="L644" s="195" t="s">
        <v>99</v>
      </c>
      <c r="M644" s="195" t="s">
        <v>167</v>
      </c>
      <c r="N644" s="195" t="s">
        <v>175</v>
      </c>
      <c r="O644" s="195" t="s">
        <v>272</v>
      </c>
      <c r="P644" s="195" t="s">
        <v>1196</v>
      </c>
      <c r="Q644" s="194">
        <v>1</v>
      </c>
      <c r="R644" s="194">
        <v>6</v>
      </c>
      <c r="S644" s="194">
        <v>80</v>
      </c>
      <c r="T644" s="194">
        <v>1</v>
      </c>
      <c r="U644" s="194">
        <v>80</v>
      </c>
      <c r="V644" s="194">
        <v>1</v>
      </c>
      <c r="W644" s="194">
        <v>6</v>
      </c>
      <c r="X644" s="195" t="s">
        <v>395</v>
      </c>
      <c r="Y644" s="195" t="s">
        <v>307</v>
      </c>
      <c r="Z644" s="195" t="s">
        <v>1259</v>
      </c>
      <c r="AA644" s="195" t="s">
        <v>1260</v>
      </c>
    </row>
    <row r="645" spans="1:27" x14ac:dyDescent="0.2">
      <c r="A645" s="194">
        <v>20707</v>
      </c>
      <c r="B645" s="195" t="s">
        <v>2801</v>
      </c>
      <c r="C645" s="195" t="s">
        <v>2801</v>
      </c>
      <c r="D645" s="195" t="s">
        <v>2802</v>
      </c>
      <c r="E645" s="195" t="s">
        <v>2803</v>
      </c>
      <c r="F645" s="195" t="s">
        <v>2803</v>
      </c>
      <c r="G645" s="195" t="s">
        <v>265</v>
      </c>
      <c r="H645" s="195" t="s">
        <v>117</v>
      </c>
      <c r="I645" s="195" t="s">
        <v>554</v>
      </c>
      <c r="J645" s="195" t="s">
        <v>555</v>
      </c>
      <c r="K645" s="195" t="s">
        <v>98</v>
      </c>
      <c r="L645" s="195" t="s">
        <v>99</v>
      </c>
      <c r="M645" s="195" t="s">
        <v>173</v>
      </c>
      <c r="N645" s="195" t="s">
        <v>175</v>
      </c>
      <c r="O645" s="195" t="s">
        <v>272</v>
      </c>
      <c r="P645" s="195" t="s">
        <v>1090</v>
      </c>
      <c r="Q645" s="194">
        <v>2</v>
      </c>
      <c r="R645" s="194">
        <v>34</v>
      </c>
      <c r="S645" s="194">
        <v>80</v>
      </c>
      <c r="T645" s="194">
        <v>1</v>
      </c>
      <c r="U645" s="194">
        <v>10</v>
      </c>
      <c r="V645" s="194">
        <v>1</v>
      </c>
      <c r="W645" s="194">
        <v>34</v>
      </c>
      <c r="X645" s="195" t="s">
        <v>1488</v>
      </c>
      <c r="Y645" s="195" t="s">
        <v>1489</v>
      </c>
      <c r="Z645" s="195" t="s">
        <v>1259</v>
      </c>
      <c r="AA645" s="195" t="s">
        <v>1260</v>
      </c>
    </row>
    <row r="646" spans="1:27" x14ac:dyDescent="0.2">
      <c r="A646" s="194">
        <v>20708</v>
      </c>
      <c r="B646" s="195" t="s">
        <v>2804</v>
      </c>
      <c r="C646" s="195" t="s">
        <v>2804</v>
      </c>
      <c r="D646" s="195" t="s">
        <v>2802</v>
      </c>
      <c r="E646" s="195" t="s">
        <v>2803</v>
      </c>
      <c r="F646" s="195" t="s">
        <v>2803</v>
      </c>
      <c r="G646" s="195" t="s">
        <v>265</v>
      </c>
      <c r="H646" s="195" t="s">
        <v>117</v>
      </c>
      <c r="I646" s="195" t="s">
        <v>554</v>
      </c>
      <c r="J646" s="195" t="s">
        <v>555</v>
      </c>
      <c r="K646" s="195" t="s">
        <v>98</v>
      </c>
      <c r="L646" s="195" t="s">
        <v>99</v>
      </c>
      <c r="M646" s="195" t="s">
        <v>173</v>
      </c>
      <c r="N646" s="195" t="s">
        <v>175</v>
      </c>
      <c r="O646" s="195" t="s">
        <v>272</v>
      </c>
      <c r="P646" s="195" t="s">
        <v>1090</v>
      </c>
      <c r="Q646" s="194">
        <v>2</v>
      </c>
      <c r="R646" s="194">
        <v>8</v>
      </c>
      <c r="S646" s="194">
        <v>80</v>
      </c>
      <c r="T646" s="194">
        <v>1</v>
      </c>
      <c r="U646" s="194">
        <v>70</v>
      </c>
      <c r="V646" s="194">
        <v>1</v>
      </c>
      <c r="W646" s="194">
        <v>8</v>
      </c>
      <c r="X646" s="195" t="s">
        <v>1488</v>
      </c>
      <c r="Y646" s="195" t="s">
        <v>1489</v>
      </c>
      <c r="Z646" s="195" t="s">
        <v>1259</v>
      </c>
      <c r="AA646" s="195" t="s">
        <v>1260</v>
      </c>
    </row>
    <row r="647" spans="1:27" x14ac:dyDescent="0.2">
      <c r="A647" s="194">
        <v>20709</v>
      </c>
      <c r="B647" s="195" t="s">
        <v>2805</v>
      </c>
      <c r="C647" s="195" t="s">
        <v>2806</v>
      </c>
      <c r="D647" s="195" t="s">
        <v>2807</v>
      </c>
      <c r="E647" s="195" t="s">
        <v>2808</v>
      </c>
      <c r="F647" s="195" t="s">
        <v>2809</v>
      </c>
      <c r="G647" s="195" t="s">
        <v>265</v>
      </c>
      <c r="H647" s="195" t="s">
        <v>117</v>
      </c>
      <c r="I647" s="195" t="s">
        <v>554</v>
      </c>
      <c r="J647" s="195" t="s">
        <v>555</v>
      </c>
      <c r="K647" s="195" t="s">
        <v>98</v>
      </c>
      <c r="L647" s="195" t="s">
        <v>99</v>
      </c>
      <c r="M647" s="195" t="s">
        <v>173</v>
      </c>
      <c r="N647" s="195" t="s">
        <v>175</v>
      </c>
      <c r="O647" s="195" t="s">
        <v>272</v>
      </c>
      <c r="P647" s="195" t="s">
        <v>1048</v>
      </c>
      <c r="Q647" s="194">
        <v>2</v>
      </c>
      <c r="R647" s="194">
        <v>36</v>
      </c>
      <c r="S647" s="194">
        <v>55</v>
      </c>
      <c r="T647" s="194">
        <v>1</v>
      </c>
      <c r="U647" s="194">
        <v>15</v>
      </c>
      <c r="V647" s="194">
        <v>1</v>
      </c>
      <c r="W647" s="194">
        <v>36</v>
      </c>
      <c r="X647" s="195" t="s">
        <v>1488</v>
      </c>
      <c r="Y647" s="195" t="s">
        <v>1489</v>
      </c>
      <c r="Z647" s="195" t="s">
        <v>1259</v>
      </c>
      <c r="AA647" s="195" t="s">
        <v>1260</v>
      </c>
    </row>
    <row r="648" spans="1:27" x14ac:dyDescent="0.2">
      <c r="A648" s="194">
        <v>20710</v>
      </c>
      <c r="B648" s="195" t="s">
        <v>2770</v>
      </c>
      <c r="C648" s="195" t="s">
        <v>2771</v>
      </c>
      <c r="D648" s="195" t="s">
        <v>2807</v>
      </c>
      <c r="E648" s="195" t="s">
        <v>2808</v>
      </c>
      <c r="F648" s="195" t="s">
        <v>2809</v>
      </c>
      <c r="G648" s="195" t="s">
        <v>265</v>
      </c>
      <c r="H648" s="195" t="s">
        <v>117</v>
      </c>
      <c r="I648" s="195" t="s">
        <v>554</v>
      </c>
      <c r="J648" s="195" t="s">
        <v>555</v>
      </c>
      <c r="K648" s="195" t="s">
        <v>98</v>
      </c>
      <c r="L648" s="195" t="s">
        <v>99</v>
      </c>
      <c r="M648" s="195" t="s">
        <v>167</v>
      </c>
      <c r="N648" s="195" t="s">
        <v>175</v>
      </c>
      <c r="O648" s="195" t="s">
        <v>272</v>
      </c>
      <c r="P648" s="195" t="s">
        <v>1048</v>
      </c>
      <c r="Q648" s="194">
        <v>2</v>
      </c>
      <c r="R648" s="194">
        <v>24</v>
      </c>
      <c r="S648" s="194">
        <v>55</v>
      </c>
      <c r="T648" s="194">
        <v>4</v>
      </c>
      <c r="U648" s="194">
        <v>10</v>
      </c>
      <c r="V648" s="194">
        <v>1</v>
      </c>
      <c r="W648" s="194">
        <v>96</v>
      </c>
      <c r="X648" s="195" t="s">
        <v>1488</v>
      </c>
      <c r="Y648" s="195" t="s">
        <v>1489</v>
      </c>
      <c r="Z648" s="195" t="s">
        <v>1259</v>
      </c>
      <c r="AA648" s="195" t="s">
        <v>1260</v>
      </c>
    </row>
    <row r="649" spans="1:27" x14ac:dyDescent="0.2">
      <c r="A649" s="194">
        <v>20711</v>
      </c>
      <c r="B649" s="195" t="s">
        <v>2810</v>
      </c>
      <c r="C649" s="195" t="s">
        <v>2810</v>
      </c>
      <c r="D649" s="195" t="s">
        <v>2811</v>
      </c>
      <c r="E649" s="195" t="s">
        <v>2810</v>
      </c>
      <c r="F649" s="195" t="s">
        <v>2810</v>
      </c>
      <c r="G649" s="195" t="s">
        <v>265</v>
      </c>
      <c r="H649" s="195" t="s">
        <v>117</v>
      </c>
      <c r="I649" s="195" t="s">
        <v>554</v>
      </c>
      <c r="J649" s="195" t="s">
        <v>555</v>
      </c>
      <c r="K649" s="195" t="s">
        <v>98</v>
      </c>
      <c r="L649" s="195" t="s">
        <v>99</v>
      </c>
      <c r="M649" s="195" t="s">
        <v>167</v>
      </c>
      <c r="N649" s="195" t="s">
        <v>175</v>
      </c>
      <c r="O649" s="195" t="s">
        <v>272</v>
      </c>
      <c r="P649" s="195" t="s">
        <v>1048</v>
      </c>
      <c r="Q649" s="194">
        <v>1</v>
      </c>
      <c r="R649" s="194">
        <v>6</v>
      </c>
      <c r="S649" s="194">
        <v>10</v>
      </c>
      <c r="T649" s="194">
        <v>1</v>
      </c>
      <c r="U649" s="194">
        <v>10</v>
      </c>
      <c r="V649" s="194">
        <v>1</v>
      </c>
      <c r="W649" s="194">
        <v>6</v>
      </c>
      <c r="X649" s="195" t="s">
        <v>1488</v>
      </c>
      <c r="Y649" s="195" t="s">
        <v>1489</v>
      </c>
      <c r="Z649" s="195" t="s">
        <v>1259</v>
      </c>
      <c r="AA649" s="195" t="s">
        <v>1260</v>
      </c>
    </row>
    <row r="650" spans="1:27" x14ac:dyDescent="0.2">
      <c r="A650" s="194">
        <v>20712</v>
      </c>
      <c r="B650" s="195" t="s">
        <v>2812</v>
      </c>
      <c r="C650" s="195" t="s">
        <v>2812</v>
      </c>
      <c r="D650" s="195" t="s">
        <v>2813</v>
      </c>
      <c r="E650" s="195" t="s">
        <v>2812</v>
      </c>
      <c r="F650" s="195" t="s">
        <v>2812</v>
      </c>
      <c r="G650" s="195" t="s">
        <v>265</v>
      </c>
      <c r="H650" s="195" t="s">
        <v>117</v>
      </c>
      <c r="I650" s="195" t="s">
        <v>554</v>
      </c>
      <c r="J650" s="195" t="s">
        <v>555</v>
      </c>
      <c r="K650" s="195" t="s">
        <v>98</v>
      </c>
      <c r="L650" s="195" t="s">
        <v>99</v>
      </c>
      <c r="M650" s="195" t="s">
        <v>179</v>
      </c>
      <c r="N650" s="195" t="s">
        <v>175</v>
      </c>
      <c r="O650" s="195" t="s">
        <v>272</v>
      </c>
      <c r="P650" s="195" t="s">
        <v>1048</v>
      </c>
      <c r="Q650" s="194">
        <v>1</v>
      </c>
      <c r="R650" s="194">
        <v>18</v>
      </c>
      <c r="S650" s="194">
        <v>30</v>
      </c>
      <c r="T650" s="194">
        <v>3</v>
      </c>
      <c r="U650" s="194">
        <v>10</v>
      </c>
      <c r="V650" s="194">
        <v>1</v>
      </c>
      <c r="W650" s="194">
        <v>54</v>
      </c>
      <c r="X650" s="195" t="s">
        <v>1496</v>
      </c>
      <c r="Y650" s="195" t="s">
        <v>1497</v>
      </c>
      <c r="Z650" s="195" t="s">
        <v>1259</v>
      </c>
      <c r="AA650" s="195" t="s">
        <v>1260</v>
      </c>
    </row>
    <row r="651" spans="1:27" x14ac:dyDescent="0.2">
      <c r="A651" s="194">
        <v>20713</v>
      </c>
      <c r="B651" s="195" t="s">
        <v>2814</v>
      </c>
      <c r="C651" s="195" t="s">
        <v>2814</v>
      </c>
      <c r="D651" s="195" t="s">
        <v>2815</v>
      </c>
      <c r="E651" s="195" t="s">
        <v>2816</v>
      </c>
      <c r="F651" s="195" t="s">
        <v>2816</v>
      </c>
      <c r="G651" s="195" t="s">
        <v>265</v>
      </c>
      <c r="H651" s="195" t="s">
        <v>117</v>
      </c>
      <c r="I651" s="195" t="s">
        <v>554</v>
      </c>
      <c r="J651" s="195" t="s">
        <v>555</v>
      </c>
      <c r="K651" s="195" t="s">
        <v>98</v>
      </c>
      <c r="L651" s="195" t="s">
        <v>99</v>
      </c>
      <c r="M651" s="195" t="s">
        <v>173</v>
      </c>
      <c r="N651" s="195" t="s">
        <v>175</v>
      </c>
      <c r="O651" s="195" t="s">
        <v>1075</v>
      </c>
      <c r="P651" s="195" t="s">
        <v>1090</v>
      </c>
      <c r="Q651" s="194">
        <v>2</v>
      </c>
      <c r="R651" s="194">
        <v>12</v>
      </c>
      <c r="S651" s="194">
        <v>31</v>
      </c>
      <c r="T651" s="194">
        <v>1</v>
      </c>
      <c r="U651" s="194">
        <v>11</v>
      </c>
      <c r="V651" s="194">
        <v>1</v>
      </c>
      <c r="W651" s="194">
        <v>12</v>
      </c>
      <c r="X651" s="195" t="s">
        <v>1488</v>
      </c>
      <c r="Y651" s="195" t="s">
        <v>1489</v>
      </c>
      <c r="Z651" s="195" t="s">
        <v>1259</v>
      </c>
      <c r="AA651" s="195" t="s">
        <v>1260</v>
      </c>
    </row>
    <row r="652" spans="1:27" x14ac:dyDescent="0.2">
      <c r="A652" s="194">
        <v>20714</v>
      </c>
      <c r="B652" s="195" t="s">
        <v>2817</v>
      </c>
      <c r="C652" s="195" t="s">
        <v>2818</v>
      </c>
      <c r="D652" s="195" t="s">
        <v>2815</v>
      </c>
      <c r="E652" s="195" t="s">
        <v>2816</v>
      </c>
      <c r="F652" s="195" t="s">
        <v>2816</v>
      </c>
      <c r="G652" s="195" t="s">
        <v>265</v>
      </c>
      <c r="H652" s="195" t="s">
        <v>117</v>
      </c>
      <c r="I652" s="195" t="s">
        <v>554</v>
      </c>
      <c r="J652" s="195" t="s">
        <v>555</v>
      </c>
      <c r="K652" s="195" t="s">
        <v>98</v>
      </c>
      <c r="L652" s="195" t="s">
        <v>99</v>
      </c>
      <c r="M652" s="195" t="s">
        <v>179</v>
      </c>
      <c r="N652" s="195" t="s">
        <v>175</v>
      </c>
      <c r="O652" s="195" t="s">
        <v>1075</v>
      </c>
      <c r="P652" s="195" t="s">
        <v>1090</v>
      </c>
      <c r="Q652" s="194">
        <v>2</v>
      </c>
      <c r="R652" s="194">
        <v>12</v>
      </c>
      <c r="S652" s="194">
        <v>31</v>
      </c>
      <c r="T652" s="194">
        <v>1</v>
      </c>
      <c r="U652" s="194">
        <v>20</v>
      </c>
      <c r="V652" s="194">
        <v>1</v>
      </c>
      <c r="W652" s="194">
        <v>12</v>
      </c>
      <c r="X652" s="195" t="s">
        <v>1488</v>
      </c>
      <c r="Y652" s="195" t="s">
        <v>1489</v>
      </c>
      <c r="Z652" s="195" t="s">
        <v>1259</v>
      </c>
      <c r="AA652" s="195" t="s">
        <v>1260</v>
      </c>
    </row>
    <row r="653" spans="1:27" x14ac:dyDescent="0.2">
      <c r="A653" s="194">
        <v>20715</v>
      </c>
      <c r="B653" s="195" t="s">
        <v>2819</v>
      </c>
      <c r="C653" s="195" t="s">
        <v>2819</v>
      </c>
      <c r="D653" s="195" t="s">
        <v>2820</v>
      </c>
      <c r="E653" s="195" t="s">
        <v>2821</v>
      </c>
      <c r="F653" s="195" t="s">
        <v>2819</v>
      </c>
      <c r="G653" s="195" t="s">
        <v>265</v>
      </c>
      <c r="H653" s="195" t="s">
        <v>117</v>
      </c>
      <c r="I653" s="195" t="s">
        <v>1166</v>
      </c>
      <c r="J653" s="195" t="s">
        <v>1167</v>
      </c>
      <c r="K653" s="195" t="s">
        <v>98</v>
      </c>
      <c r="L653" s="195" t="s">
        <v>218</v>
      </c>
      <c r="M653" s="195" t="s">
        <v>241</v>
      </c>
      <c r="N653" s="195" t="s">
        <v>2822</v>
      </c>
      <c r="O653" s="195" t="s">
        <v>272</v>
      </c>
      <c r="P653" s="195" t="s">
        <v>1215</v>
      </c>
      <c r="Q653" s="194">
        <v>1</v>
      </c>
      <c r="R653" s="194">
        <v>3</v>
      </c>
      <c r="S653" s="194">
        <v>20</v>
      </c>
      <c r="T653" s="194">
        <v>1</v>
      </c>
      <c r="U653" s="194">
        <v>20</v>
      </c>
      <c r="V653" s="194">
        <v>1</v>
      </c>
      <c r="W653" s="194">
        <v>3</v>
      </c>
      <c r="X653" s="195" t="s">
        <v>360</v>
      </c>
      <c r="Y653" s="195" t="s">
        <v>358</v>
      </c>
      <c r="Z653" s="195" t="s">
        <v>1197</v>
      </c>
      <c r="AA653" s="195" t="s">
        <v>1198</v>
      </c>
    </row>
    <row r="654" spans="1:27" x14ac:dyDescent="0.2">
      <c r="A654" s="194">
        <v>20716</v>
      </c>
      <c r="B654" s="195" t="s">
        <v>733</v>
      </c>
      <c r="C654" s="195" t="s">
        <v>2823</v>
      </c>
      <c r="D654" s="195" t="s">
        <v>2824</v>
      </c>
      <c r="E654" s="195" t="s">
        <v>733</v>
      </c>
      <c r="F654" s="195" t="s">
        <v>2825</v>
      </c>
      <c r="G654" s="195" t="s">
        <v>217</v>
      </c>
      <c r="H654" s="195" t="s">
        <v>117</v>
      </c>
      <c r="I654" s="195" t="s">
        <v>206</v>
      </c>
      <c r="J654" s="195" t="s">
        <v>338</v>
      </c>
      <c r="K654" s="195" t="s">
        <v>105</v>
      </c>
      <c r="L654" s="195" t="s">
        <v>99</v>
      </c>
      <c r="M654" s="195" t="s">
        <v>261</v>
      </c>
      <c r="N654" s="195" t="s">
        <v>145</v>
      </c>
      <c r="O654" s="195" t="s">
        <v>278</v>
      </c>
      <c r="P654" s="195" t="s">
        <v>1097</v>
      </c>
      <c r="Q654" s="194">
        <v>1</v>
      </c>
      <c r="R654" s="194">
        <v>6</v>
      </c>
      <c r="S654" s="194">
        <v>15</v>
      </c>
      <c r="T654" s="194">
        <v>1</v>
      </c>
      <c r="U654" s="194">
        <v>15</v>
      </c>
      <c r="V654" s="194">
        <v>1</v>
      </c>
      <c r="W654" s="194">
        <v>6</v>
      </c>
      <c r="X654" s="195" t="s">
        <v>392</v>
      </c>
      <c r="Y654" s="195" t="s">
        <v>393</v>
      </c>
      <c r="Z654" s="195" t="s">
        <v>1400</v>
      </c>
      <c r="AA654" s="195" t="s">
        <v>1401</v>
      </c>
    </row>
    <row r="655" spans="1:27" x14ac:dyDescent="0.2">
      <c r="A655" s="194">
        <v>20717</v>
      </c>
      <c r="B655" s="195" t="s">
        <v>2826</v>
      </c>
      <c r="C655" s="195" t="s">
        <v>2827</v>
      </c>
      <c r="D655" s="195" t="s">
        <v>2828</v>
      </c>
      <c r="E655" s="195" t="s">
        <v>2826</v>
      </c>
      <c r="F655" s="195" t="s">
        <v>2829</v>
      </c>
      <c r="G655" s="195" t="s">
        <v>265</v>
      </c>
      <c r="H655" s="195" t="s">
        <v>117</v>
      </c>
      <c r="I655" s="195" t="s">
        <v>206</v>
      </c>
      <c r="J655" s="195" t="s">
        <v>338</v>
      </c>
      <c r="K655" s="195" t="s">
        <v>105</v>
      </c>
      <c r="L655" s="195" t="s">
        <v>118</v>
      </c>
      <c r="M655" s="195" t="s">
        <v>261</v>
      </c>
      <c r="N655" s="195" t="s">
        <v>145</v>
      </c>
      <c r="O655" s="195" t="s">
        <v>278</v>
      </c>
      <c r="P655" s="195" t="s">
        <v>1040</v>
      </c>
      <c r="Q655" s="194">
        <v>1</v>
      </c>
      <c r="R655" s="194">
        <v>6</v>
      </c>
      <c r="S655" s="194">
        <v>15</v>
      </c>
      <c r="T655" s="194">
        <v>1</v>
      </c>
      <c r="U655" s="194">
        <v>15</v>
      </c>
      <c r="V655" s="194">
        <v>1</v>
      </c>
      <c r="W655" s="194">
        <v>6</v>
      </c>
      <c r="X655" s="195" t="s">
        <v>392</v>
      </c>
      <c r="Y655" s="195" t="s">
        <v>393</v>
      </c>
      <c r="Z655" s="195" t="s">
        <v>1400</v>
      </c>
      <c r="AA655" s="195" t="s">
        <v>1401</v>
      </c>
    </row>
    <row r="656" spans="1:27" x14ac:dyDescent="0.2">
      <c r="A656" s="194">
        <v>20718</v>
      </c>
      <c r="B656" s="195" t="s">
        <v>2830</v>
      </c>
      <c r="C656" s="195" t="s">
        <v>2831</v>
      </c>
      <c r="D656" s="195" t="s">
        <v>2832</v>
      </c>
      <c r="E656" s="195" t="s">
        <v>2830</v>
      </c>
      <c r="F656" s="195" t="s">
        <v>2831</v>
      </c>
      <c r="G656" s="195" t="s">
        <v>263</v>
      </c>
      <c r="H656" s="195" t="s">
        <v>253</v>
      </c>
      <c r="I656" s="195" t="s">
        <v>254</v>
      </c>
      <c r="J656" s="195" t="s">
        <v>276</v>
      </c>
      <c r="K656" s="195" t="s">
        <v>105</v>
      </c>
      <c r="L656" s="195" t="s">
        <v>215</v>
      </c>
      <c r="M656" s="195" t="s">
        <v>219</v>
      </c>
      <c r="N656" s="195" t="s">
        <v>145</v>
      </c>
      <c r="O656" s="195" t="s">
        <v>278</v>
      </c>
      <c r="P656" s="195" t="s">
        <v>1097</v>
      </c>
      <c r="Q656" s="194">
        <v>1</v>
      </c>
      <c r="R656" s="194">
        <v>1</v>
      </c>
      <c r="S656" s="194">
        <v>20</v>
      </c>
      <c r="T656" s="194">
        <v>1</v>
      </c>
      <c r="U656" s="194">
        <v>20</v>
      </c>
      <c r="V656" s="194">
        <v>1</v>
      </c>
      <c r="W656" s="194">
        <v>1</v>
      </c>
      <c r="X656" s="195" t="s">
        <v>296</v>
      </c>
      <c r="Y656" s="195" t="s">
        <v>161</v>
      </c>
      <c r="Z656" s="195" t="s">
        <v>1105</v>
      </c>
      <c r="AA656" s="195" t="s">
        <v>1106</v>
      </c>
    </row>
    <row r="657" spans="1:27" x14ac:dyDescent="0.2">
      <c r="A657" s="194">
        <v>20719</v>
      </c>
      <c r="B657" s="195" t="s">
        <v>2833</v>
      </c>
      <c r="C657" s="195" t="s">
        <v>2833</v>
      </c>
      <c r="D657" s="195" t="s">
        <v>2834</v>
      </c>
      <c r="E657" s="195" t="s">
        <v>2833</v>
      </c>
      <c r="F657" s="195" t="s">
        <v>2833</v>
      </c>
      <c r="G657" s="195" t="s">
        <v>217</v>
      </c>
      <c r="H657" s="195" t="s">
        <v>429</v>
      </c>
      <c r="I657" s="195" t="s">
        <v>430</v>
      </c>
      <c r="J657" s="195" t="s">
        <v>431</v>
      </c>
      <c r="K657" s="195" t="s">
        <v>98</v>
      </c>
      <c r="L657" s="195" t="s">
        <v>99</v>
      </c>
      <c r="M657" s="195" t="s">
        <v>100</v>
      </c>
      <c r="N657" s="195" t="s">
        <v>145</v>
      </c>
      <c r="O657" s="195" t="s">
        <v>272</v>
      </c>
      <c r="P657" s="195" t="s">
        <v>1048</v>
      </c>
      <c r="Q657" s="194">
        <v>1</v>
      </c>
      <c r="R657" s="194">
        <v>6</v>
      </c>
      <c r="S657" s="194">
        <v>25</v>
      </c>
      <c r="T657" s="194">
        <v>1</v>
      </c>
      <c r="U657" s="194">
        <v>25</v>
      </c>
      <c r="V657" s="194">
        <v>1</v>
      </c>
      <c r="W657" s="194">
        <v>6</v>
      </c>
      <c r="X657" s="195" t="s">
        <v>1124</v>
      </c>
      <c r="Y657" s="195" t="s">
        <v>1125</v>
      </c>
      <c r="Z657" s="195" t="s">
        <v>1105</v>
      </c>
      <c r="AA657" s="195" t="s">
        <v>1106</v>
      </c>
    </row>
    <row r="658" spans="1:27" x14ac:dyDescent="0.2">
      <c r="A658" s="194">
        <v>20720</v>
      </c>
      <c r="B658" s="195" t="s">
        <v>2835</v>
      </c>
      <c r="C658" s="195" t="s">
        <v>2835</v>
      </c>
      <c r="D658" s="195" t="s">
        <v>2836</v>
      </c>
      <c r="E658" s="195" t="s">
        <v>2837</v>
      </c>
      <c r="F658" s="195" t="s">
        <v>2837</v>
      </c>
      <c r="G658" s="195" t="s">
        <v>217</v>
      </c>
      <c r="H658" s="195" t="s">
        <v>446</v>
      </c>
      <c r="I658" s="195" t="s">
        <v>447</v>
      </c>
      <c r="J658" s="195" t="s">
        <v>448</v>
      </c>
      <c r="K658" s="195" t="s">
        <v>98</v>
      </c>
      <c r="L658" s="195" t="s">
        <v>220</v>
      </c>
      <c r="M658" s="195" t="s">
        <v>219</v>
      </c>
      <c r="N658" s="195" t="s">
        <v>145</v>
      </c>
      <c r="O658" s="195" t="s">
        <v>272</v>
      </c>
      <c r="P658" s="195" t="s">
        <v>1097</v>
      </c>
      <c r="Q658" s="194">
        <v>3</v>
      </c>
      <c r="R658" s="194">
        <v>3</v>
      </c>
      <c r="S658" s="194">
        <v>150</v>
      </c>
      <c r="T658" s="194">
        <v>1</v>
      </c>
      <c r="U658" s="194">
        <v>10</v>
      </c>
      <c r="V658" s="194">
        <v>1</v>
      </c>
      <c r="W658" s="194">
        <v>3</v>
      </c>
      <c r="X658" s="195" t="s">
        <v>365</v>
      </c>
      <c r="Y658" s="195" t="s">
        <v>366</v>
      </c>
      <c r="Z658" s="195" t="s">
        <v>1105</v>
      </c>
      <c r="AA658" s="195" t="s">
        <v>1106</v>
      </c>
    </row>
    <row r="659" spans="1:27" x14ac:dyDescent="0.2">
      <c r="A659" s="194">
        <v>20721</v>
      </c>
      <c r="B659" s="195" t="s">
        <v>738</v>
      </c>
      <c r="C659" s="195" t="s">
        <v>738</v>
      </c>
      <c r="D659" s="195" t="s">
        <v>2836</v>
      </c>
      <c r="E659" s="195" t="s">
        <v>2837</v>
      </c>
      <c r="F659" s="195" t="s">
        <v>2837</v>
      </c>
      <c r="G659" s="195" t="s">
        <v>217</v>
      </c>
      <c r="H659" s="195" t="s">
        <v>446</v>
      </c>
      <c r="I659" s="195" t="s">
        <v>447</v>
      </c>
      <c r="J659" s="195" t="s">
        <v>448</v>
      </c>
      <c r="K659" s="195" t="s">
        <v>98</v>
      </c>
      <c r="L659" s="195" t="s">
        <v>99</v>
      </c>
      <c r="M659" s="195" t="s">
        <v>219</v>
      </c>
      <c r="N659" s="195" t="s">
        <v>145</v>
      </c>
      <c r="O659" s="195" t="s">
        <v>272</v>
      </c>
      <c r="P659" s="195" t="s">
        <v>1097</v>
      </c>
      <c r="Q659" s="194">
        <v>3</v>
      </c>
      <c r="R659" s="194">
        <v>6</v>
      </c>
      <c r="S659" s="194">
        <v>150</v>
      </c>
      <c r="T659" s="194">
        <v>1</v>
      </c>
      <c r="U659" s="194">
        <v>70</v>
      </c>
      <c r="V659" s="194">
        <v>1</v>
      </c>
      <c r="W659" s="194">
        <v>6</v>
      </c>
      <c r="X659" s="195" t="s">
        <v>336</v>
      </c>
      <c r="Y659" s="195" t="s">
        <v>337</v>
      </c>
      <c r="Z659" s="195" t="s">
        <v>1105</v>
      </c>
      <c r="AA659" s="195" t="s">
        <v>1106</v>
      </c>
    </row>
    <row r="660" spans="1:27" x14ac:dyDescent="0.2">
      <c r="A660" s="194">
        <v>20722</v>
      </c>
      <c r="B660" s="195" t="s">
        <v>2838</v>
      </c>
      <c r="C660" s="195" t="s">
        <v>2838</v>
      </c>
      <c r="D660" s="195" t="s">
        <v>2836</v>
      </c>
      <c r="E660" s="195" t="s">
        <v>2837</v>
      </c>
      <c r="F660" s="195" t="s">
        <v>2837</v>
      </c>
      <c r="G660" s="195" t="s">
        <v>217</v>
      </c>
      <c r="H660" s="195" t="s">
        <v>446</v>
      </c>
      <c r="I660" s="195" t="s">
        <v>447</v>
      </c>
      <c r="J660" s="195" t="s">
        <v>448</v>
      </c>
      <c r="K660" s="195" t="s">
        <v>98</v>
      </c>
      <c r="L660" s="195" t="s">
        <v>99</v>
      </c>
      <c r="M660" s="195" t="s">
        <v>219</v>
      </c>
      <c r="N660" s="195" t="s">
        <v>145</v>
      </c>
      <c r="O660" s="195" t="s">
        <v>272</v>
      </c>
      <c r="P660" s="195" t="s">
        <v>1097</v>
      </c>
      <c r="Q660" s="194">
        <v>3</v>
      </c>
      <c r="R660" s="194">
        <v>6</v>
      </c>
      <c r="S660" s="194">
        <v>150</v>
      </c>
      <c r="T660" s="194">
        <v>1</v>
      </c>
      <c r="U660" s="194">
        <v>70</v>
      </c>
      <c r="V660" s="194">
        <v>1</v>
      </c>
      <c r="W660" s="194">
        <v>6</v>
      </c>
      <c r="X660" s="195" t="s">
        <v>336</v>
      </c>
      <c r="Y660" s="195" t="s">
        <v>337</v>
      </c>
      <c r="Z660" s="195" t="s">
        <v>1105</v>
      </c>
      <c r="AA660" s="195" t="s">
        <v>1106</v>
      </c>
    </row>
    <row r="661" spans="1:27" x14ac:dyDescent="0.2">
      <c r="A661" s="194">
        <v>20723</v>
      </c>
      <c r="B661" s="195" t="s">
        <v>739</v>
      </c>
      <c r="C661" s="195" t="s">
        <v>739</v>
      </c>
      <c r="D661" s="195" t="s">
        <v>2839</v>
      </c>
      <c r="E661" s="195" t="s">
        <v>739</v>
      </c>
      <c r="F661" s="195" t="s">
        <v>739</v>
      </c>
      <c r="G661" s="195" t="s">
        <v>217</v>
      </c>
      <c r="H661" s="195" t="s">
        <v>223</v>
      </c>
      <c r="I661" s="195" t="s">
        <v>425</v>
      </c>
      <c r="J661" s="195" t="s">
        <v>270</v>
      </c>
      <c r="K661" s="195" t="s">
        <v>98</v>
      </c>
      <c r="L661" s="195" t="s">
        <v>215</v>
      </c>
      <c r="M661" s="195" t="s">
        <v>224</v>
      </c>
      <c r="N661" s="195" t="s">
        <v>145</v>
      </c>
      <c r="O661" s="195" t="s">
        <v>272</v>
      </c>
      <c r="P661" s="195" t="s">
        <v>1048</v>
      </c>
      <c r="Q661" s="194">
        <v>2</v>
      </c>
      <c r="R661" s="194">
        <v>9</v>
      </c>
      <c r="S661" s="194">
        <v>25</v>
      </c>
      <c r="T661" s="194">
        <v>1</v>
      </c>
      <c r="U661" s="194">
        <v>15</v>
      </c>
      <c r="V661" s="194">
        <v>1</v>
      </c>
      <c r="W661" s="194">
        <v>9</v>
      </c>
      <c r="X661" s="195" t="s">
        <v>329</v>
      </c>
      <c r="Y661" s="195" t="s">
        <v>330</v>
      </c>
      <c r="Z661" s="195" t="s">
        <v>1147</v>
      </c>
      <c r="AA661" s="195" t="s">
        <v>318</v>
      </c>
    </row>
    <row r="662" spans="1:27" x14ac:dyDescent="0.2">
      <c r="A662" s="194">
        <v>20724</v>
      </c>
      <c r="B662" s="195" t="s">
        <v>740</v>
      </c>
      <c r="C662" s="195" t="s">
        <v>740</v>
      </c>
      <c r="D662" s="195" t="s">
        <v>2839</v>
      </c>
      <c r="E662" s="195" t="s">
        <v>739</v>
      </c>
      <c r="F662" s="195" t="s">
        <v>739</v>
      </c>
      <c r="G662" s="195" t="s">
        <v>217</v>
      </c>
      <c r="H662" s="195" t="s">
        <v>223</v>
      </c>
      <c r="I662" s="195" t="s">
        <v>425</v>
      </c>
      <c r="J662" s="195" t="s">
        <v>270</v>
      </c>
      <c r="K662" s="195" t="s">
        <v>98</v>
      </c>
      <c r="L662" s="195" t="s">
        <v>215</v>
      </c>
      <c r="M662" s="195" t="s">
        <v>224</v>
      </c>
      <c r="N662" s="195" t="s">
        <v>145</v>
      </c>
      <c r="O662" s="195" t="s">
        <v>272</v>
      </c>
      <c r="P662" s="195" t="s">
        <v>1048</v>
      </c>
      <c r="Q662" s="194">
        <v>2</v>
      </c>
      <c r="R662" s="194">
        <v>3</v>
      </c>
      <c r="S662" s="194">
        <v>25</v>
      </c>
      <c r="T662" s="194">
        <v>1</v>
      </c>
      <c r="U662" s="194">
        <v>10</v>
      </c>
      <c r="V662" s="194">
        <v>1</v>
      </c>
      <c r="W662" s="194">
        <v>3</v>
      </c>
      <c r="X662" s="195" t="s">
        <v>329</v>
      </c>
      <c r="Y662" s="195" t="s">
        <v>330</v>
      </c>
      <c r="Z662" s="195" t="s">
        <v>1147</v>
      </c>
      <c r="AA662" s="195" t="s">
        <v>318</v>
      </c>
    </row>
    <row r="663" spans="1:27" x14ac:dyDescent="0.2">
      <c r="A663" s="194">
        <v>20725</v>
      </c>
      <c r="B663" s="195" t="s">
        <v>735</v>
      </c>
      <c r="C663" s="195" t="s">
        <v>735</v>
      </c>
      <c r="D663" s="195" t="s">
        <v>2840</v>
      </c>
      <c r="E663" s="195" t="s">
        <v>2841</v>
      </c>
      <c r="F663" s="195" t="s">
        <v>2841</v>
      </c>
      <c r="G663" s="195" t="s">
        <v>265</v>
      </c>
      <c r="H663" s="195"/>
      <c r="I663" s="195" t="s">
        <v>1046</v>
      </c>
      <c r="J663" s="195" t="s">
        <v>1047</v>
      </c>
      <c r="K663" s="195" t="s">
        <v>98</v>
      </c>
      <c r="L663" s="195" t="s">
        <v>498</v>
      </c>
      <c r="M663" s="195" t="s">
        <v>262</v>
      </c>
      <c r="N663" s="195" t="s">
        <v>145</v>
      </c>
      <c r="O663" s="195" t="s">
        <v>272</v>
      </c>
      <c r="P663" s="195" t="s">
        <v>1048</v>
      </c>
      <c r="Q663" s="194">
        <v>4</v>
      </c>
      <c r="R663" s="194">
        <v>24</v>
      </c>
      <c r="S663" s="194">
        <v>156</v>
      </c>
      <c r="T663" s="194">
        <v>1</v>
      </c>
      <c r="U663" s="194">
        <v>12</v>
      </c>
      <c r="V663" s="194">
        <v>1</v>
      </c>
      <c r="W663" s="194">
        <v>24</v>
      </c>
      <c r="X663" s="195" t="s">
        <v>361</v>
      </c>
      <c r="Y663" s="195" t="s">
        <v>362</v>
      </c>
      <c r="Z663" s="195" t="s">
        <v>1105</v>
      </c>
      <c r="AA663" s="195" t="s">
        <v>1106</v>
      </c>
    </row>
    <row r="664" spans="1:27" x14ac:dyDescent="0.2">
      <c r="A664" s="194">
        <v>20726</v>
      </c>
      <c r="B664" s="195" t="s">
        <v>736</v>
      </c>
      <c r="C664" s="195" t="s">
        <v>736</v>
      </c>
      <c r="D664" s="195" t="s">
        <v>2840</v>
      </c>
      <c r="E664" s="195" t="s">
        <v>2841</v>
      </c>
      <c r="F664" s="195" t="s">
        <v>2841</v>
      </c>
      <c r="G664" s="195" t="s">
        <v>265</v>
      </c>
      <c r="H664" s="195"/>
      <c r="I664" s="195" t="s">
        <v>1046</v>
      </c>
      <c r="J664" s="195" t="s">
        <v>1047</v>
      </c>
      <c r="K664" s="195" t="s">
        <v>98</v>
      </c>
      <c r="L664" s="195" t="s">
        <v>498</v>
      </c>
      <c r="M664" s="195" t="s">
        <v>262</v>
      </c>
      <c r="N664" s="195" t="s">
        <v>145</v>
      </c>
      <c r="O664" s="195" t="s">
        <v>272</v>
      </c>
      <c r="P664" s="195" t="s">
        <v>1048</v>
      </c>
      <c r="Q664" s="194">
        <v>4</v>
      </c>
      <c r="R664" s="194">
        <v>24</v>
      </c>
      <c r="S664" s="194">
        <v>156</v>
      </c>
      <c r="T664" s="194">
        <v>1</v>
      </c>
      <c r="U664" s="194">
        <v>12</v>
      </c>
      <c r="V664" s="194">
        <v>1</v>
      </c>
      <c r="W664" s="194">
        <v>24</v>
      </c>
      <c r="X664" s="195" t="s">
        <v>361</v>
      </c>
      <c r="Y664" s="195" t="s">
        <v>362</v>
      </c>
      <c r="Z664" s="195" t="s">
        <v>1105</v>
      </c>
      <c r="AA664" s="195" t="s">
        <v>1106</v>
      </c>
    </row>
    <row r="665" spans="1:27" x14ac:dyDescent="0.2">
      <c r="A665" s="194">
        <v>20727</v>
      </c>
      <c r="B665" s="195" t="s">
        <v>737</v>
      </c>
      <c r="C665" s="195" t="s">
        <v>737</v>
      </c>
      <c r="D665" s="195" t="s">
        <v>2840</v>
      </c>
      <c r="E665" s="195" t="s">
        <v>2841</v>
      </c>
      <c r="F665" s="195" t="s">
        <v>2841</v>
      </c>
      <c r="G665" s="195" t="s">
        <v>265</v>
      </c>
      <c r="H665" s="195"/>
      <c r="I665" s="195" t="s">
        <v>1046</v>
      </c>
      <c r="J665" s="195" t="s">
        <v>1047</v>
      </c>
      <c r="K665" s="195" t="s">
        <v>98</v>
      </c>
      <c r="L665" s="195" t="s">
        <v>498</v>
      </c>
      <c r="M665" s="195" t="s">
        <v>262</v>
      </c>
      <c r="N665" s="195" t="s">
        <v>145</v>
      </c>
      <c r="O665" s="195" t="s">
        <v>272</v>
      </c>
      <c r="P665" s="195" t="s">
        <v>1048</v>
      </c>
      <c r="Q665" s="194">
        <v>4</v>
      </c>
      <c r="R665" s="194">
        <v>16</v>
      </c>
      <c r="S665" s="194">
        <v>156</v>
      </c>
      <c r="T665" s="194">
        <v>1</v>
      </c>
      <c r="U665" s="194">
        <v>12</v>
      </c>
      <c r="V665" s="194">
        <v>1</v>
      </c>
      <c r="W665" s="194">
        <v>16</v>
      </c>
      <c r="X665" s="195" t="s">
        <v>361</v>
      </c>
      <c r="Y665" s="195" t="s">
        <v>362</v>
      </c>
      <c r="Z665" s="195" t="s">
        <v>1105</v>
      </c>
      <c r="AA665" s="195" t="s">
        <v>1106</v>
      </c>
    </row>
    <row r="666" spans="1:27" x14ac:dyDescent="0.2">
      <c r="A666" s="194">
        <v>20728</v>
      </c>
      <c r="B666" s="195" t="s">
        <v>2842</v>
      </c>
      <c r="C666" s="195" t="s">
        <v>2842</v>
      </c>
      <c r="D666" s="195" t="s">
        <v>2840</v>
      </c>
      <c r="E666" s="195" t="s">
        <v>2841</v>
      </c>
      <c r="F666" s="195" t="s">
        <v>2841</v>
      </c>
      <c r="G666" s="195" t="s">
        <v>265</v>
      </c>
      <c r="H666" s="195"/>
      <c r="I666" s="195" t="s">
        <v>1046</v>
      </c>
      <c r="J666" s="195" t="s">
        <v>1047</v>
      </c>
      <c r="K666" s="195" t="s">
        <v>98</v>
      </c>
      <c r="L666" s="195" t="s">
        <v>498</v>
      </c>
      <c r="M666" s="195" t="s">
        <v>262</v>
      </c>
      <c r="N666" s="195" t="s">
        <v>145</v>
      </c>
      <c r="O666" s="195" t="s">
        <v>272</v>
      </c>
      <c r="P666" s="195" t="s">
        <v>1048</v>
      </c>
      <c r="Q666" s="194">
        <v>4</v>
      </c>
      <c r="R666" s="194">
        <v>40</v>
      </c>
      <c r="S666" s="194">
        <v>156</v>
      </c>
      <c r="T666" s="194">
        <v>10</v>
      </c>
      <c r="U666" s="194">
        <v>12</v>
      </c>
      <c r="V666" s="194">
        <v>1</v>
      </c>
      <c r="W666" s="194">
        <v>400</v>
      </c>
      <c r="X666" s="195" t="s">
        <v>361</v>
      </c>
      <c r="Y666" s="195" t="s">
        <v>362</v>
      </c>
      <c r="Z666" s="195" t="s">
        <v>1105</v>
      </c>
      <c r="AA666" s="195" t="s">
        <v>1106</v>
      </c>
    </row>
    <row r="667" spans="1:27" x14ac:dyDescent="0.2">
      <c r="A667" s="194">
        <v>20729</v>
      </c>
      <c r="B667" s="195" t="s">
        <v>2843</v>
      </c>
      <c r="C667" s="195" t="s">
        <v>2843</v>
      </c>
      <c r="D667" s="195" t="s">
        <v>2844</v>
      </c>
      <c r="E667" s="195" t="s">
        <v>2845</v>
      </c>
      <c r="F667" s="195" t="s">
        <v>2845</v>
      </c>
      <c r="G667" s="195" t="s">
        <v>265</v>
      </c>
      <c r="H667" s="195" t="s">
        <v>472</v>
      </c>
      <c r="I667" s="195" t="s">
        <v>473</v>
      </c>
      <c r="J667" s="195" t="s">
        <v>474</v>
      </c>
      <c r="K667" s="195" t="s">
        <v>98</v>
      </c>
      <c r="L667" s="195" t="s">
        <v>99</v>
      </c>
      <c r="M667" s="195" t="s">
        <v>187</v>
      </c>
      <c r="N667" s="195" t="s">
        <v>145</v>
      </c>
      <c r="O667" s="195" t="s">
        <v>272</v>
      </c>
      <c r="P667" s="195" t="s">
        <v>1048</v>
      </c>
      <c r="Q667" s="194">
        <v>2</v>
      </c>
      <c r="R667" s="194">
        <v>26</v>
      </c>
      <c r="S667" s="194">
        <v>100</v>
      </c>
      <c r="T667" s="194">
        <v>1</v>
      </c>
      <c r="U667" s="194">
        <v>50</v>
      </c>
      <c r="V667" s="194">
        <v>1</v>
      </c>
      <c r="W667" s="194">
        <v>26</v>
      </c>
      <c r="X667" s="195" t="s">
        <v>329</v>
      </c>
      <c r="Y667" s="195" t="s">
        <v>330</v>
      </c>
      <c r="Z667" s="195" t="s">
        <v>1316</v>
      </c>
      <c r="AA667" s="195" t="s">
        <v>1317</v>
      </c>
    </row>
    <row r="668" spans="1:27" x14ac:dyDescent="0.2">
      <c r="A668" s="194">
        <v>20730</v>
      </c>
      <c r="B668" s="195" t="s">
        <v>2846</v>
      </c>
      <c r="C668" s="195" t="s">
        <v>2846</v>
      </c>
      <c r="D668" s="195" t="s">
        <v>2844</v>
      </c>
      <c r="E668" s="195" t="s">
        <v>2845</v>
      </c>
      <c r="F668" s="195" t="s">
        <v>2845</v>
      </c>
      <c r="G668" s="195" t="s">
        <v>265</v>
      </c>
      <c r="H668" s="195" t="s">
        <v>472</v>
      </c>
      <c r="I668" s="195" t="s">
        <v>473</v>
      </c>
      <c r="J668" s="195" t="s">
        <v>474</v>
      </c>
      <c r="K668" s="195" t="s">
        <v>98</v>
      </c>
      <c r="L668" s="195" t="s">
        <v>99</v>
      </c>
      <c r="M668" s="195" t="s">
        <v>187</v>
      </c>
      <c r="N668" s="195" t="s">
        <v>145</v>
      </c>
      <c r="O668" s="195" t="s">
        <v>272</v>
      </c>
      <c r="P668" s="195" t="s">
        <v>1048</v>
      </c>
      <c r="Q668" s="194">
        <v>2</v>
      </c>
      <c r="R668" s="194">
        <v>26</v>
      </c>
      <c r="S668" s="194">
        <v>100</v>
      </c>
      <c r="T668" s="194">
        <v>1</v>
      </c>
      <c r="U668" s="194">
        <v>50</v>
      </c>
      <c r="V668" s="194">
        <v>1</v>
      </c>
      <c r="W668" s="194">
        <v>26</v>
      </c>
      <c r="X668" s="195" t="s">
        <v>369</v>
      </c>
      <c r="Y668" s="195" t="s">
        <v>340</v>
      </c>
      <c r="Z668" s="195" t="s">
        <v>1216</v>
      </c>
      <c r="AA668" s="195" t="s">
        <v>1217</v>
      </c>
    </row>
    <row r="669" spans="1:27" x14ac:dyDescent="0.2">
      <c r="A669" s="194">
        <v>20731</v>
      </c>
      <c r="B669" s="195" t="s">
        <v>2847</v>
      </c>
      <c r="C669" s="195" t="s">
        <v>2848</v>
      </c>
      <c r="D669" s="195" t="s">
        <v>2849</v>
      </c>
      <c r="E669" s="195" t="s">
        <v>742</v>
      </c>
      <c r="F669" s="195" t="s">
        <v>742</v>
      </c>
      <c r="G669" s="195" t="s">
        <v>217</v>
      </c>
      <c r="H669" s="195" t="s">
        <v>290</v>
      </c>
      <c r="I669" s="195" t="s">
        <v>169</v>
      </c>
      <c r="J669" s="195" t="s">
        <v>291</v>
      </c>
      <c r="K669" s="195" t="s">
        <v>98</v>
      </c>
      <c r="L669" s="195" t="s">
        <v>99</v>
      </c>
      <c r="M669" s="195" t="s">
        <v>250</v>
      </c>
      <c r="N669" s="195" t="s">
        <v>145</v>
      </c>
      <c r="O669" s="195" t="s">
        <v>272</v>
      </c>
      <c r="P669" s="195" t="s">
        <v>1215</v>
      </c>
      <c r="Q669" s="194">
        <v>2</v>
      </c>
      <c r="R669" s="194">
        <v>21</v>
      </c>
      <c r="S669" s="194">
        <v>40</v>
      </c>
      <c r="T669" s="194">
        <v>1</v>
      </c>
      <c r="U669" s="194">
        <v>12</v>
      </c>
      <c r="V669" s="194">
        <v>1</v>
      </c>
      <c r="W669" s="194">
        <v>21</v>
      </c>
      <c r="X669" s="195" t="s">
        <v>2119</v>
      </c>
      <c r="Y669" s="195" t="s">
        <v>2120</v>
      </c>
      <c r="Z669" s="195" t="s">
        <v>1147</v>
      </c>
      <c r="AA669" s="195" t="s">
        <v>318</v>
      </c>
    </row>
    <row r="670" spans="1:27" x14ac:dyDescent="0.2">
      <c r="A670" s="194">
        <v>20732</v>
      </c>
      <c r="B670" s="195" t="s">
        <v>741</v>
      </c>
      <c r="C670" s="195" t="s">
        <v>741</v>
      </c>
      <c r="D670" s="195" t="s">
        <v>2849</v>
      </c>
      <c r="E670" s="195" t="s">
        <v>742</v>
      </c>
      <c r="F670" s="195" t="s">
        <v>742</v>
      </c>
      <c r="G670" s="195" t="s">
        <v>217</v>
      </c>
      <c r="H670" s="195" t="s">
        <v>290</v>
      </c>
      <c r="I670" s="195" t="s">
        <v>169</v>
      </c>
      <c r="J670" s="195" t="s">
        <v>291</v>
      </c>
      <c r="K670" s="195" t="s">
        <v>98</v>
      </c>
      <c r="L670" s="195" t="s">
        <v>99</v>
      </c>
      <c r="M670" s="195" t="s">
        <v>213</v>
      </c>
      <c r="N670" s="195" t="s">
        <v>145</v>
      </c>
      <c r="O670" s="195" t="s">
        <v>272</v>
      </c>
      <c r="P670" s="195" t="s">
        <v>1048</v>
      </c>
      <c r="Q670" s="194">
        <v>2</v>
      </c>
      <c r="R670" s="194">
        <v>30</v>
      </c>
      <c r="S670" s="194">
        <v>40</v>
      </c>
      <c r="T670" s="194">
        <v>4</v>
      </c>
      <c r="U670" s="194">
        <v>7</v>
      </c>
      <c r="V670" s="194">
        <v>1</v>
      </c>
      <c r="W670" s="194">
        <v>120</v>
      </c>
      <c r="X670" s="195" t="s">
        <v>2301</v>
      </c>
      <c r="Y670" s="195" t="s">
        <v>2302</v>
      </c>
      <c r="Z670" s="195" t="s">
        <v>1069</v>
      </c>
      <c r="AA670" s="195" t="s">
        <v>1070</v>
      </c>
    </row>
    <row r="671" spans="1:27" x14ac:dyDescent="0.2">
      <c r="A671" s="194">
        <v>20733</v>
      </c>
      <c r="B671" s="195" t="s">
        <v>743</v>
      </c>
      <c r="C671" s="195" t="s">
        <v>743</v>
      </c>
      <c r="D671" s="195" t="s">
        <v>2850</v>
      </c>
      <c r="E671" s="195" t="s">
        <v>2851</v>
      </c>
      <c r="F671" s="195" t="s">
        <v>2852</v>
      </c>
      <c r="G671" s="195" t="s">
        <v>217</v>
      </c>
      <c r="H671" s="195" t="s">
        <v>290</v>
      </c>
      <c r="I671" s="195" t="s">
        <v>169</v>
      </c>
      <c r="J671" s="195" t="s">
        <v>291</v>
      </c>
      <c r="K671" s="195" t="s">
        <v>98</v>
      </c>
      <c r="L671" s="195" t="s">
        <v>684</v>
      </c>
      <c r="M671" s="195" t="s">
        <v>187</v>
      </c>
      <c r="N671" s="195" t="s">
        <v>145</v>
      </c>
      <c r="O671" s="195" t="s">
        <v>272</v>
      </c>
      <c r="P671" s="195" t="s">
        <v>1040</v>
      </c>
      <c r="Q671" s="194">
        <v>1</v>
      </c>
      <c r="R671" s="194">
        <v>18</v>
      </c>
      <c r="S671" s="194">
        <v>5</v>
      </c>
      <c r="T671" s="194">
        <v>1</v>
      </c>
      <c r="U671" s="194">
        <v>5</v>
      </c>
      <c r="V671" s="194">
        <v>1</v>
      </c>
      <c r="W671" s="194">
        <v>18</v>
      </c>
      <c r="X671" s="195" t="s">
        <v>329</v>
      </c>
      <c r="Y671" s="195" t="s">
        <v>330</v>
      </c>
      <c r="Z671" s="195" t="s">
        <v>1069</v>
      </c>
      <c r="AA671" s="195" t="s">
        <v>1070</v>
      </c>
    </row>
    <row r="672" spans="1:27" x14ac:dyDescent="0.2">
      <c r="A672" s="194">
        <v>20734</v>
      </c>
      <c r="B672" s="195" t="s">
        <v>2853</v>
      </c>
      <c r="C672" s="195" t="s">
        <v>2854</v>
      </c>
      <c r="D672" s="195" t="s">
        <v>2855</v>
      </c>
      <c r="E672" s="195" t="s">
        <v>2853</v>
      </c>
      <c r="F672" s="195" t="s">
        <v>2856</v>
      </c>
      <c r="G672" s="195" t="s">
        <v>217</v>
      </c>
      <c r="H672" s="195" t="s">
        <v>379</v>
      </c>
      <c r="I672" s="195" t="s">
        <v>380</v>
      </c>
      <c r="J672" s="195" t="s">
        <v>381</v>
      </c>
      <c r="K672" s="195" t="s">
        <v>105</v>
      </c>
      <c r="L672" s="195" t="s">
        <v>99</v>
      </c>
      <c r="M672" s="195" t="s">
        <v>264</v>
      </c>
      <c r="N672" s="195" t="s">
        <v>145</v>
      </c>
      <c r="O672" s="195" t="s">
        <v>272</v>
      </c>
      <c r="P672" s="195" t="s">
        <v>1526</v>
      </c>
      <c r="Q672" s="194">
        <v>1</v>
      </c>
      <c r="R672" s="194">
        <v>6</v>
      </c>
      <c r="S672" s="194">
        <v>12</v>
      </c>
      <c r="T672" s="194">
        <v>1</v>
      </c>
      <c r="U672" s="194">
        <v>12</v>
      </c>
      <c r="V672" s="194">
        <v>1</v>
      </c>
      <c r="W672" s="194">
        <v>6</v>
      </c>
      <c r="X672" s="195" t="s">
        <v>1091</v>
      </c>
      <c r="Y672" s="195" t="s">
        <v>1092</v>
      </c>
      <c r="Z672" s="195" t="s">
        <v>1213</v>
      </c>
      <c r="AA672" s="195" t="s">
        <v>1214</v>
      </c>
    </row>
    <row r="673" spans="1:27" x14ac:dyDescent="0.2">
      <c r="A673" s="194">
        <v>20735</v>
      </c>
      <c r="B673" s="195" t="s">
        <v>2853</v>
      </c>
      <c r="C673" s="195" t="s">
        <v>2857</v>
      </c>
      <c r="D673" s="195" t="s">
        <v>2858</v>
      </c>
      <c r="E673" s="195" t="s">
        <v>2853</v>
      </c>
      <c r="F673" s="195" t="s">
        <v>2859</v>
      </c>
      <c r="G673" s="195" t="s">
        <v>217</v>
      </c>
      <c r="H673" s="195" t="s">
        <v>662</v>
      </c>
      <c r="I673" s="195" t="s">
        <v>663</v>
      </c>
      <c r="J673" s="195" t="s">
        <v>343</v>
      </c>
      <c r="K673" s="195" t="s">
        <v>105</v>
      </c>
      <c r="L673" s="195" t="s">
        <v>99</v>
      </c>
      <c r="M673" s="195" t="s">
        <v>264</v>
      </c>
      <c r="N673" s="195" t="s">
        <v>145</v>
      </c>
      <c r="O673" s="195" t="s">
        <v>272</v>
      </c>
      <c r="P673" s="195" t="s">
        <v>1526</v>
      </c>
      <c r="Q673" s="194">
        <v>1</v>
      </c>
      <c r="R673" s="194">
        <v>30</v>
      </c>
      <c r="S673" s="194">
        <v>10</v>
      </c>
      <c r="T673" s="194">
        <v>1</v>
      </c>
      <c r="U673" s="194">
        <v>10</v>
      </c>
      <c r="V673" s="194">
        <v>1</v>
      </c>
      <c r="W673" s="194">
        <v>30</v>
      </c>
      <c r="X673" s="195" t="s">
        <v>1091</v>
      </c>
      <c r="Y673" s="195" t="s">
        <v>1092</v>
      </c>
      <c r="Z673" s="195" t="s">
        <v>1213</v>
      </c>
      <c r="AA673" s="195" t="s">
        <v>1214</v>
      </c>
    </row>
    <row r="674" spans="1:27" x14ac:dyDescent="0.2">
      <c r="A674" s="194">
        <v>20736</v>
      </c>
      <c r="B674" s="195" t="s">
        <v>2860</v>
      </c>
      <c r="C674" s="195" t="s">
        <v>2860</v>
      </c>
      <c r="D674" s="195" t="s">
        <v>2861</v>
      </c>
      <c r="E674" s="195" t="s">
        <v>2860</v>
      </c>
      <c r="F674" s="195" t="s">
        <v>2860</v>
      </c>
      <c r="G674" s="195" t="s">
        <v>265</v>
      </c>
      <c r="H674" s="195" t="s">
        <v>446</v>
      </c>
      <c r="I674" s="195" t="s">
        <v>447</v>
      </c>
      <c r="J674" s="195" t="s">
        <v>448</v>
      </c>
      <c r="K674" s="195" t="s">
        <v>98</v>
      </c>
      <c r="L674" s="195" t="s">
        <v>220</v>
      </c>
      <c r="M674" s="195" t="s">
        <v>219</v>
      </c>
      <c r="N674" s="195" t="s">
        <v>145</v>
      </c>
      <c r="O674" s="195" t="s">
        <v>272</v>
      </c>
      <c r="P674" s="195" t="s">
        <v>1097</v>
      </c>
      <c r="Q674" s="194">
        <v>1</v>
      </c>
      <c r="R674" s="194">
        <v>3</v>
      </c>
      <c r="S674" s="194">
        <v>75</v>
      </c>
      <c r="T674" s="194">
        <v>1</v>
      </c>
      <c r="U674" s="194">
        <v>75</v>
      </c>
      <c r="V674" s="194">
        <v>1</v>
      </c>
      <c r="W674" s="194">
        <v>3</v>
      </c>
      <c r="X674" s="195" t="s">
        <v>372</v>
      </c>
      <c r="Y674" s="195" t="s">
        <v>373</v>
      </c>
      <c r="Z674" s="195" t="s">
        <v>1105</v>
      </c>
      <c r="AA674" s="195" t="s">
        <v>1106</v>
      </c>
    </row>
    <row r="675" spans="1:27" x14ac:dyDescent="0.2">
      <c r="A675" s="194">
        <v>20737</v>
      </c>
      <c r="B675" s="195" t="s">
        <v>2862</v>
      </c>
      <c r="C675" s="195" t="s">
        <v>2863</v>
      </c>
      <c r="D675" s="195" t="s">
        <v>2864</v>
      </c>
      <c r="E675" s="195" t="s">
        <v>2862</v>
      </c>
      <c r="F675" s="195" t="s">
        <v>2862</v>
      </c>
      <c r="G675" s="195" t="s">
        <v>265</v>
      </c>
      <c r="H675" s="195" t="s">
        <v>446</v>
      </c>
      <c r="I675" s="195" t="s">
        <v>447</v>
      </c>
      <c r="J675" s="195" t="s">
        <v>448</v>
      </c>
      <c r="K675" s="195" t="s">
        <v>98</v>
      </c>
      <c r="L675" s="195" t="s">
        <v>215</v>
      </c>
      <c r="M675" s="195" t="s">
        <v>264</v>
      </c>
      <c r="N675" s="195" t="s">
        <v>145</v>
      </c>
      <c r="O675" s="195" t="s">
        <v>272</v>
      </c>
      <c r="P675" s="195" t="s">
        <v>1097</v>
      </c>
      <c r="Q675" s="194">
        <v>1</v>
      </c>
      <c r="R675" s="194">
        <v>21</v>
      </c>
      <c r="S675" s="194">
        <v>12</v>
      </c>
      <c r="T675" s="194">
        <v>1</v>
      </c>
      <c r="U675" s="194">
        <v>12</v>
      </c>
      <c r="V675" s="194">
        <v>1</v>
      </c>
      <c r="W675" s="194">
        <v>21</v>
      </c>
      <c r="X675" s="195" t="s">
        <v>372</v>
      </c>
      <c r="Y675" s="195" t="s">
        <v>373</v>
      </c>
      <c r="Z675" s="195" t="s">
        <v>1150</v>
      </c>
      <c r="AA675" s="195" t="s">
        <v>1151</v>
      </c>
    </row>
    <row r="676" spans="1:27" x14ac:dyDescent="0.2">
      <c r="A676" s="194">
        <v>20738</v>
      </c>
      <c r="B676" s="195" t="s">
        <v>2865</v>
      </c>
      <c r="C676" s="195" t="s">
        <v>2866</v>
      </c>
      <c r="D676" s="195" t="s">
        <v>2867</v>
      </c>
      <c r="E676" s="195" t="s">
        <v>746</v>
      </c>
      <c r="F676" s="195" t="s">
        <v>747</v>
      </c>
      <c r="G676" s="195" t="s">
        <v>217</v>
      </c>
      <c r="H676" s="195" t="s">
        <v>253</v>
      </c>
      <c r="I676" s="195" t="s">
        <v>254</v>
      </c>
      <c r="J676" s="195" t="s">
        <v>276</v>
      </c>
      <c r="K676" s="195" t="s">
        <v>98</v>
      </c>
      <c r="L676" s="195" t="s">
        <v>99</v>
      </c>
      <c r="M676" s="195" t="s">
        <v>264</v>
      </c>
      <c r="N676" s="195" t="s">
        <v>145</v>
      </c>
      <c r="O676" s="195" t="s">
        <v>1075</v>
      </c>
      <c r="P676" s="195" t="s">
        <v>1040</v>
      </c>
      <c r="Q676" s="194">
        <v>2</v>
      </c>
      <c r="R676" s="194">
        <v>30</v>
      </c>
      <c r="S676" s="194">
        <v>105</v>
      </c>
      <c r="T676" s="194">
        <v>1</v>
      </c>
      <c r="U676" s="194">
        <v>25</v>
      </c>
      <c r="V676" s="194">
        <v>1</v>
      </c>
      <c r="W676" s="194">
        <v>30</v>
      </c>
      <c r="X676" s="195" t="s">
        <v>296</v>
      </c>
      <c r="Y676" s="195" t="s">
        <v>161</v>
      </c>
      <c r="Z676" s="195" t="s">
        <v>1098</v>
      </c>
      <c r="AA676" s="195" t="s">
        <v>1099</v>
      </c>
    </row>
    <row r="677" spans="1:27" x14ac:dyDescent="0.2">
      <c r="A677" s="194">
        <v>20739</v>
      </c>
      <c r="B677" s="195" t="s">
        <v>2868</v>
      </c>
      <c r="C677" s="195" t="s">
        <v>2869</v>
      </c>
      <c r="D677" s="195" t="s">
        <v>2867</v>
      </c>
      <c r="E677" s="195" t="s">
        <v>746</v>
      </c>
      <c r="F677" s="195" t="s">
        <v>747</v>
      </c>
      <c r="G677" s="195" t="s">
        <v>217</v>
      </c>
      <c r="H677" s="195" t="s">
        <v>253</v>
      </c>
      <c r="I677" s="195" t="s">
        <v>254</v>
      </c>
      <c r="J677" s="195" t="s">
        <v>276</v>
      </c>
      <c r="K677" s="195" t="s">
        <v>98</v>
      </c>
      <c r="L677" s="195" t="s">
        <v>99</v>
      </c>
      <c r="M677" s="195" t="s">
        <v>264</v>
      </c>
      <c r="N677" s="195" t="s">
        <v>145</v>
      </c>
      <c r="O677" s="195" t="s">
        <v>1075</v>
      </c>
      <c r="P677" s="195" t="s">
        <v>1040</v>
      </c>
      <c r="Q677" s="194">
        <v>2</v>
      </c>
      <c r="R677" s="194">
        <v>6</v>
      </c>
      <c r="S677" s="194">
        <v>105</v>
      </c>
      <c r="T677" s="194">
        <v>1</v>
      </c>
      <c r="U677" s="194">
        <v>80</v>
      </c>
      <c r="V677" s="194">
        <v>1</v>
      </c>
      <c r="W677" s="194">
        <v>6</v>
      </c>
      <c r="X677" s="195" t="s">
        <v>296</v>
      </c>
      <c r="Y677" s="195" t="s">
        <v>161</v>
      </c>
      <c r="Z677" s="195" t="s">
        <v>1098</v>
      </c>
      <c r="AA677" s="195" t="s">
        <v>1099</v>
      </c>
    </row>
    <row r="678" spans="1:27" x14ac:dyDescent="0.2">
      <c r="A678" s="194">
        <v>20740</v>
      </c>
      <c r="B678" s="195" t="s">
        <v>2870</v>
      </c>
      <c r="C678" s="195" t="s">
        <v>2871</v>
      </c>
      <c r="D678" s="195" t="s">
        <v>2872</v>
      </c>
      <c r="E678" s="195" t="s">
        <v>748</v>
      </c>
      <c r="F678" s="195" t="s">
        <v>2873</v>
      </c>
      <c r="G678" s="195" t="s">
        <v>263</v>
      </c>
      <c r="H678" s="195"/>
      <c r="I678" s="195" t="s">
        <v>1207</v>
      </c>
      <c r="J678" s="195" t="s">
        <v>1208</v>
      </c>
      <c r="K678" s="195" t="s">
        <v>98</v>
      </c>
      <c r="L678" s="195" t="s">
        <v>227</v>
      </c>
      <c r="M678" s="195" t="s">
        <v>241</v>
      </c>
      <c r="N678" s="195" t="s">
        <v>403</v>
      </c>
      <c r="O678" s="195" t="s">
        <v>272</v>
      </c>
      <c r="P678" s="195" t="s">
        <v>1196</v>
      </c>
      <c r="Q678" s="194">
        <v>2</v>
      </c>
      <c r="R678" s="194">
        <v>7</v>
      </c>
      <c r="S678" s="194">
        <v>34</v>
      </c>
      <c r="T678" s="194">
        <v>1</v>
      </c>
      <c r="U678" s="194">
        <v>10</v>
      </c>
      <c r="V678" s="194">
        <v>1</v>
      </c>
      <c r="W678" s="194">
        <v>7</v>
      </c>
      <c r="X678" s="195" t="s">
        <v>385</v>
      </c>
      <c r="Y678" s="195" t="s">
        <v>386</v>
      </c>
      <c r="Z678" s="195" t="s">
        <v>1231</v>
      </c>
      <c r="AA678" s="195" t="s">
        <v>1232</v>
      </c>
    </row>
    <row r="679" spans="1:27" x14ac:dyDescent="0.2">
      <c r="A679" s="194">
        <v>20741</v>
      </c>
      <c r="B679" s="195" t="s">
        <v>2874</v>
      </c>
      <c r="C679" s="195" t="s">
        <v>2875</v>
      </c>
      <c r="D679" s="195" t="s">
        <v>2872</v>
      </c>
      <c r="E679" s="195" t="s">
        <v>748</v>
      </c>
      <c r="F679" s="195" t="s">
        <v>2873</v>
      </c>
      <c r="G679" s="195" t="s">
        <v>263</v>
      </c>
      <c r="H679" s="195"/>
      <c r="I679" s="195" t="s">
        <v>1207</v>
      </c>
      <c r="J679" s="195" t="s">
        <v>1208</v>
      </c>
      <c r="K679" s="195" t="s">
        <v>98</v>
      </c>
      <c r="L679" s="195" t="s">
        <v>240</v>
      </c>
      <c r="M679" s="195" t="s">
        <v>241</v>
      </c>
      <c r="N679" s="195" t="s">
        <v>403</v>
      </c>
      <c r="O679" s="195" t="s">
        <v>272</v>
      </c>
      <c r="P679" s="195" t="s">
        <v>1196</v>
      </c>
      <c r="Q679" s="194">
        <v>2</v>
      </c>
      <c r="R679" s="194">
        <v>28</v>
      </c>
      <c r="S679" s="194">
        <v>34</v>
      </c>
      <c r="T679" s="194">
        <v>2</v>
      </c>
      <c r="U679" s="194">
        <v>12</v>
      </c>
      <c r="V679" s="194">
        <v>1</v>
      </c>
      <c r="W679" s="194">
        <v>56</v>
      </c>
      <c r="X679" s="195" t="s">
        <v>385</v>
      </c>
      <c r="Y679" s="195" t="s">
        <v>386</v>
      </c>
      <c r="Z679" s="195" t="s">
        <v>1231</v>
      </c>
      <c r="AA679" s="195" t="s">
        <v>1232</v>
      </c>
    </row>
    <row r="680" spans="1:27" x14ac:dyDescent="0.2">
      <c r="A680" s="194">
        <v>20742</v>
      </c>
      <c r="B680" s="195" t="s">
        <v>2876</v>
      </c>
      <c r="C680" s="195" t="s">
        <v>2877</v>
      </c>
      <c r="D680" s="195" t="s">
        <v>2878</v>
      </c>
      <c r="E680" s="195" t="s">
        <v>748</v>
      </c>
      <c r="F680" s="195" t="s">
        <v>2879</v>
      </c>
      <c r="G680" s="195" t="s">
        <v>263</v>
      </c>
      <c r="H680" s="195"/>
      <c r="I680" s="195" t="s">
        <v>1207</v>
      </c>
      <c r="J680" s="195" t="s">
        <v>1208</v>
      </c>
      <c r="K680" s="195" t="s">
        <v>98</v>
      </c>
      <c r="L680" s="195" t="s">
        <v>240</v>
      </c>
      <c r="M680" s="195" t="s">
        <v>241</v>
      </c>
      <c r="N680" s="195" t="s">
        <v>403</v>
      </c>
      <c r="O680" s="195" t="s">
        <v>272</v>
      </c>
      <c r="P680" s="195" t="s">
        <v>1097</v>
      </c>
      <c r="Q680" s="194">
        <v>1</v>
      </c>
      <c r="R680" s="194">
        <v>8</v>
      </c>
      <c r="S680" s="194">
        <v>10</v>
      </c>
      <c r="T680" s="194">
        <v>1</v>
      </c>
      <c r="U680" s="194">
        <v>10</v>
      </c>
      <c r="V680" s="194">
        <v>1</v>
      </c>
      <c r="W680" s="194">
        <v>8</v>
      </c>
      <c r="X680" s="195" t="s">
        <v>385</v>
      </c>
      <c r="Y680" s="195" t="s">
        <v>386</v>
      </c>
      <c r="Z680" s="195" t="s">
        <v>2880</v>
      </c>
      <c r="AA680" s="195" t="s">
        <v>2881</v>
      </c>
    </row>
    <row r="681" spans="1:27" x14ac:dyDescent="0.2">
      <c r="A681" s="194">
        <v>20743</v>
      </c>
      <c r="B681" s="195" t="s">
        <v>2882</v>
      </c>
      <c r="C681" s="195" t="s">
        <v>2883</v>
      </c>
      <c r="D681" s="195" t="s">
        <v>2884</v>
      </c>
      <c r="E681" s="195" t="s">
        <v>2882</v>
      </c>
      <c r="F681" s="195" t="s">
        <v>2883</v>
      </c>
      <c r="G681" s="195" t="s">
        <v>265</v>
      </c>
      <c r="H681" s="195" t="s">
        <v>472</v>
      </c>
      <c r="I681" s="195" t="s">
        <v>473</v>
      </c>
      <c r="J681" s="195" t="s">
        <v>474</v>
      </c>
      <c r="K681" s="195" t="s">
        <v>98</v>
      </c>
      <c r="L681" s="195" t="s">
        <v>118</v>
      </c>
      <c r="M681" s="195" t="s">
        <v>187</v>
      </c>
      <c r="N681" s="195" t="s">
        <v>161</v>
      </c>
      <c r="O681" s="195" t="s">
        <v>278</v>
      </c>
      <c r="P681" s="195" t="s">
        <v>1048</v>
      </c>
      <c r="Q681" s="194">
        <v>1</v>
      </c>
      <c r="R681" s="194">
        <v>3</v>
      </c>
      <c r="S681" s="194">
        <v>15</v>
      </c>
      <c r="T681" s="194">
        <v>1</v>
      </c>
      <c r="U681" s="194">
        <v>15</v>
      </c>
      <c r="V681" s="194">
        <v>1</v>
      </c>
      <c r="W681" s="194">
        <v>3</v>
      </c>
      <c r="X681" s="195" t="s">
        <v>569</v>
      </c>
      <c r="Y681" s="195" t="s">
        <v>570</v>
      </c>
      <c r="Z681" s="195" t="s">
        <v>1098</v>
      </c>
      <c r="AA681" s="195" t="s">
        <v>1099</v>
      </c>
    </row>
    <row r="682" spans="1:27" x14ac:dyDescent="0.2">
      <c r="A682" s="194">
        <v>20744</v>
      </c>
      <c r="B682" s="195" t="s">
        <v>2885</v>
      </c>
      <c r="C682" s="195" t="s">
        <v>2886</v>
      </c>
      <c r="D682" s="195" t="s">
        <v>2887</v>
      </c>
      <c r="E682" s="195" t="s">
        <v>2885</v>
      </c>
      <c r="F682" s="195" t="s">
        <v>2886</v>
      </c>
      <c r="G682" s="195" t="s">
        <v>265</v>
      </c>
      <c r="H682" s="195" t="s">
        <v>1455</v>
      </c>
      <c r="I682" s="195" t="s">
        <v>1456</v>
      </c>
      <c r="J682" s="195" t="s">
        <v>1457</v>
      </c>
      <c r="K682" s="195" t="s">
        <v>98</v>
      </c>
      <c r="L682" s="195" t="s">
        <v>99</v>
      </c>
      <c r="M682" s="195" t="s">
        <v>224</v>
      </c>
      <c r="N682" s="195" t="s">
        <v>161</v>
      </c>
      <c r="O682" s="195" t="s">
        <v>272</v>
      </c>
      <c r="P682" s="195" t="s">
        <v>1048</v>
      </c>
      <c r="Q682" s="194">
        <v>1</v>
      </c>
      <c r="R682" s="194">
        <v>15</v>
      </c>
      <c r="S682" s="194">
        <v>40</v>
      </c>
      <c r="T682" s="194">
        <v>2</v>
      </c>
      <c r="U682" s="194">
        <v>20</v>
      </c>
      <c r="V682" s="194">
        <v>1</v>
      </c>
      <c r="W682" s="194">
        <v>30</v>
      </c>
      <c r="X682" s="195" t="s">
        <v>401</v>
      </c>
      <c r="Y682" s="195" t="s">
        <v>402</v>
      </c>
      <c r="Z682" s="195" t="s">
        <v>1362</v>
      </c>
      <c r="AA682" s="195" t="s">
        <v>1363</v>
      </c>
    </row>
    <row r="683" spans="1:27" x14ac:dyDescent="0.2">
      <c r="A683" s="194">
        <v>20745</v>
      </c>
      <c r="B683" s="195" t="s">
        <v>2888</v>
      </c>
      <c r="C683" s="195" t="s">
        <v>2889</v>
      </c>
      <c r="D683" s="195" t="s">
        <v>2890</v>
      </c>
      <c r="E683" s="195" t="s">
        <v>2888</v>
      </c>
      <c r="F683" s="195" t="s">
        <v>2891</v>
      </c>
      <c r="G683" s="195" t="s">
        <v>217</v>
      </c>
      <c r="H683" s="195" t="s">
        <v>124</v>
      </c>
      <c r="I683" s="195" t="s">
        <v>125</v>
      </c>
      <c r="J683" s="195" t="s">
        <v>282</v>
      </c>
      <c r="K683" s="195" t="s">
        <v>98</v>
      </c>
      <c r="L683" s="195" t="s">
        <v>99</v>
      </c>
      <c r="M683" s="195" t="s">
        <v>158</v>
      </c>
      <c r="N683" s="195" t="s">
        <v>161</v>
      </c>
      <c r="O683" s="195" t="s">
        <v>1075</v>
      </c>
      <c r="P683" s="195" t="s">
        <v>1040</v>
      </c>
      <c r="Q683" s="194">
        <v>1</v>
      </c>
      <c r="R683" s="194">
        <v>6</v>
      </c>
      <c r="S683" s="194">
        <v>12</v>
      </c>
      <c r="T683" s="194">
        <v>12</v>
      </c>
      <c r="U683" s="194">
        <v>1</v>
      </c>
      <c r="V683" s="194">
        <v>1</v>
      </c>
      <c r="W683" s="194">
        <v>72</v>
      </c>
      <c r="X683" s="195" t="s">
        <v>450</v>
      </c>
      <c r="Y683" s="195" t="s">
        <v>451</v>
      </c>
      <c r="Z683" s="195" t="s">
        <v>1213</v>
      </c>
      <c r="AA683" s="195" t="s">
        <v>1214</v>
      </c>
    </row>
    <row r="684" spans="1:27" x14ac:dyDescent="0.2">
      <c r="A684" s="194">
        <v>20746</v>
      </c>
      <c r="B684" s="195" t="s">
        <v>2892</v>
      </c>
      <c r="C684" s="195" t="s">
        <v>2892</v>
      </c>
      <c r="D684" s="195" t="s">
        <v>2893</v>
      </c>
      <c r="E684" s="195" t="s">
        <v>2894</v>
      </c>
      <c r="F684" s="195" t="s">
        <v>2894</v>
      </c>
      <c r="G684" s="195" t="s">
        <v>265</v>
      </c>
      <c r="H684" s="195" t="s">
        <v>472</v>
      </c>
      <c r="I684" s="195" t="s">
        <v>473</v>
      </c>
      <c r="J684" s="195" t="s">
        <v>474</v>
      </c>
      <c r="K684" s="195" t="s">
        <v>98</v>
      </c>
      <c r="L684" s="195" t="s">
        <v>99</v>
      </c>
      <c r="M684" s="195" t="s">
        <v>264</v>
      </c>
      <c r="N684" s="195" t="s">
        <v>161</v>
      </c>
      <c r="O684" s="195" t="s">
        <v>1075</v>
      </c>
      <c r="P684" s="195" t="s">
        <v>1048</v>
      </c>
      <c r="Q684" s="194">
        <v>3</v>
      </c>
      <c r="R684" s="194">
        <v>6</v>
      </c>
      <c r="S684" s="194">
        <v>90</v>
      </c>
      <c r="T684" s="194">
        <v>1</v>
      </c>
      <c r="U684" s="194">
        <v>30</v>
      </c>
      <c r="V684" s="194">
        <v>1</v>
      </c>
      <c r="W684" s="194">
        <v>6</v>
      </c>
      <c r="X684" s="195" t="s">
        <v>395</v>
      </c>
      <c r="Y684" s="195" t="s">
        <v>307</v>
      </c>
      <c r="Z684" s="195" t="s">
        <v>1362</v>
      </c>
      <c r="AA684" s="195" t="s">
        <v>1363</v>
      </c>
    </row>
    <row r="685" spans="1:27" x14ac:dyDescent="0.2">
      <c r="A685" s="194">
        <v>20747</v>
      </c>
      <c r="B685" s="195" t="s">
        <v>2895</v>
      </c>
      <c r="C685" s="195" t="s">
        <v>2895</v>
      </c>
      <c r="D685" s="195" t="s">
        <v>2893</v>
      </c>
      <c r="E685" s="195" t="s">
        <v>2894</v>
      </c>
      <c r="F685" s="195" t="s">
        <v>2894</v>
      </c>
      <c r="G685" s="195" t="s">
        <v>265</v>
      </c>
      <c r="H685" s="195" t="s">
        <v>472</v>
      </c>
      <c r="I685" s="195" t="s">
        <v>473</v>
      </c>
      <c r="J685" s="195" t="s">
        <v>474</v>
      </c>
      <c r="K685" s="195" t="s">
        <v>98</v>
      </c>
      <c r="L685" s="195" t="s">
        <v>99</v>
      </c>
      <c r="M685" s="195" t="s">
        <v>264</v>
      </c>
      <c r="N685" s="195" t="s">
        <v>161</v>
      </c>
      <c r="O685" s="195" t="s">
        <v>1075</v>
      </c>
      <c r="P685" s="195" t="s">
        <v>1048</v>
      </c>
      <c r="Q685" s="194">
        <v>3</v>
      </c>
      <c r="R685" s="194">
        <v>6</v>
      </c>
      <c r="S685" s="194">
        <v>90</v>
      </c>
      <c r="T685" s="194">
        <v>1</v>
      </c>
      <c r="U685" s="194">
        <v>30</v>
      </c>
      <c r="V685" s="194">
        <v>1</v>
      </c>
      <c r="W685" s="194">
        <v>6</v>
      </c>
      <c r="X685" s="195" t="s">
        <v>395</v>
      </c>
      <c r="Y685" s="195" t="s">
        <v>307</v>
      </c>
      <c r="Z685" s="195" t="s">
        <v>1362</v>
      </c>
      <c r="AA685" s="195" t="s">
        <v>1363</v>
      </c>
    </row>
    <row r="686" spans="1:27" x14ac:dyDescent="0.2">
      <c r="A686" s="194">
        <v>20748</v>
      </c>
      <c r="B686" s="195" t="s">
        <v>2896</v>
      </c>
      <c r="C686" s="195" t="s">
        <v>2896</v>
      </c>
      <c r="D686" s="195" t="s">
        <v>2893</v>
      </c>
      <c r="E686" s="195" t="s">
        <v>2894</v>
      </c>
      <c r="F686" s="195" t="s">
        <v>2894</v>
      </c>
      <c r="G686" s="195" t="s">
        <v>265</v>
      </c>
      <c r="H686" s="195" t="s">
        <v>472</v>
      </c>
      <c r="I686" s="195" t="s">
        <v>473</v>
      </c>
      <c r="J686" s="195" t="s">
        <v>474</v>
      </c>
      <c r="K686" s="195" t="s">
        <v>98</v>
      </c>
      <c r="L686" s="195" t="s">
        <v>99</v>
      </c>
      <c r="M686" s="195" t="s">
        <v>264</v>
      </c>
      <c r="N686" s="195" t="s">
        <v>161</v>
      </c>
      <c r="O686" s="195" t="s">
        <v>1075</v>
      </c>
      <c r="P686" s="195" t="s">
        <v>1048</v>
      </c>
      <c r="Q686" s="194">
        <v>3</v>
      </c>
      <c r="R686" s="194">
        <v>6</v>
      </c>
      <c r="S686" s="194">
        <v>90</v>
      </c>
      <c r="T686" s="194">
        <v>1</v>
      </c>
      <c r="U686" s="194">
        <v>30</v>
      </c>
      <c r="V686" s="194">
        <v>1</v>
      </c>
      <c r="W686" s="194">
        <v>6</v>
      </c>
      <c r="X686" s="195" t="s">
        <v>395</v>
      </c>
      <c r="Y686" s="195" t="s">
        <v>307</v>
      </c>
      <c r="Z686" s="195" t="s">
        <v>1362</v>
      </c>
      <c r="AA686" s="195" t="s">
        <v>1363</v>
      </c>
    </row>
    <row r="687" spans="1:27" x14ac:dyDescent="0.2">
      <c r="A687" s="194">
        <v>20749</v>
      </c>
      <c r="B687" s="195" t="s">
        <v>2897</v>
      </c>
      <c r="C687" s="195" t="s">
        <v>2898</v>
      </c>
      <c r="D687" s="195" t="s">
        <v>2899</v>
      </c>
      <c r="E687" s="195" t="s">
        <v>2897</v>
      </c>
      <c r="F687" s="195" t="s">
        <v>2898</v>
      </c>
      <c r="G687" s="195" t="s">
        <v>217</v>
      </c>
      <c r="H687" s="195" t="s">
        <v>124</v>
      </c>
      <c r="I687" s="195" t="s">
        <v>125</v>
      </c>
      <c r="J687" s="195" t="s">
        <v>282</v>
      </c>
      <c r="K687" s="195" t="s">
        <v>98</v>
      </c>
      <c r="L687" s="195" t="s">
        <v>99</v>
      </c>
      <c r="M687" s="195" t="s">
        <v>231</v>
      </c>
      <c r="N687" s="195" t="s">
        <v>2900</v>
      </c>
      <c r="O687" s="195" t="s">
        <v>272</v>
      </c>
      <c r="P687" s="195" t="s">
        <v>1048</v>
      </c>
      <c r="Q687" s="194">
        <v>1</v>
      </c>
      <c r="R687" s="194">
        <v>12</v>
      </c>
      <c r="S687" s="194">
        <v>6</v>
      </c>
      <c r="T687" s="194">
        <v>1</v>
      </c>
      <c r="U687" s="194">
        <v>6</v>
      </c>
      <c r="V687" s="194">
        <v>1</v>
      </c>
      <c r="W687" s="194">
        <v>12</v>
      </c>
      <c r="X687" s="195" t="s">
        <v>329</v>
      </c>
      <c r="Y687" s="195" t="s">
        <v>330</v>
      </c>
      <c r="Z687" s="195" t="s">
        <v>1098</v>
      </c>
      <c r="AA687" s="195" t="s">
        <v>1099</v>
      </c>
    </row>
    <row r="688" spans="1:27" x14ac:dyDescent="0.2">
      <c r="A688" s="194">
        <v>20750</v>
      </c>
      <c r="B688" s="195" t="s">
        <v>2901</v>
      </c>
      <c r="C688" s="195" t="s">
        <v>2901</v>
      </c>
      <c r="D688" s="195" t="s">
        <v>2902</v>
      </c>
      <c r="E688" s="195" t="s">
        <v>2903</v>
      </c>
      <c r="F688" s="195" t="s">
        <v>2903</v>
      </c>
      <c r="G688" s="195" t="s">
        <v>265</v>
      </c>
      <c r="H688" s="195" t="s">
        <v>117</v>
      </c>
      <c r="I688" s="195" t="s">
        <v>571</v>
      </c>
      <c r="J688" s="195" t="s">
        <v>572</v>
      </c>
      <c r="K688" s="195" t="s">
        <v>98</v>
      </c>
      <c r="L688" s="195" t="s">
        <v>99</v>
      </c>
      <c r="M688" s="195" t="s">
        <v>187</v>
      </c>
      <c r="N688" s="195" t="s">
        <v>199</v>
      </c>
      <c r="O688" s="195" t="s">
        <v>272</v>
      </c>
      <c r="P688" s="195" t="s">
        <v>1040</v>
      </c>
      <c r="Q688" s="194">
        <v>4</v>
      </c>
      <c r="R688" s="194">
        <v>12</v>
      </c>
      <c r="S688" s="194">
        <v>38</v>
      </c>
      <c r="T688" s="194">
        <v>1</v>
      </c>
      <c r="U688" s="194">
        <v>6</v>
      </c>
      <c r="V688" s="194">
        <v>1</v>
      </c>
      <c r="W688" s="194">
        <v>12</v>
      </c>
      <c r="X688" s="195" t="s">
        <v>374</v>
      </c>
      <c r="Y688" s="195" t="s">
        <v>375</v>
      </c>
      <c r="Z688" s="195" t="s">
        <v>1098</v>
      </c>
      <c r="AA688" s="195" t="s">
        <v>1099</v>
      </c>
    </row>
    <row r="689" spans="1:27" x14ac:dyDescent="0.2">
      <c r="A689" s="194">
        <v>20751</v>
      </c>
      <c r="B689" s="195" t="s">
        <v>2904</v>
      </c>
      <c r="C689" s="195" t="s">
        <v>2904</v>
      </c>
      <c r="D689" s="195" t="s">
        <v>2902</v>
      </c>
      <c r="E689" s="195" t="s">
        <v>2903</v>
      </c>
      <c r="F689" s="195" t="s">
        <v>2903</v>
      </c>
      <c r="G689" s="195" t="s">
        <v>265</v>
      </c>
      <c r="H689" s="195" t="s">
        <v>117</v>
      </c>
      <c r="I689" s="195" t="s">
        <v>571</v>
      </c>
      <c r="J689" s="195" t="s">
        <v>572</v>
      </c>
      <c r="K689" s="195" t="s">
        <v>98</v>
      </c>
      <c r="L689" s="195" t="s">
        <v>99</v>
      </c>
      <c r="M689" s="195" t="s">
        <v>187</v>
      </c>
      <c r="N689" s="195" t="s">
        <v>199</v>
      </c>
      <c r="O689" s="195" t="s">
        <v>272</v>
      </c>
      <c r="P689" s="195" t="s">
        <v>1040</v>
      </c>
      <c r="Q689" s="194">
        <v>4</v>
      </c>
      <c r="R689" s="194">
        <v>24</v>
      </c>
      <c r="S689" s="194">
        <v>38</v>
      </c>
      <c r="T689" s="194">
        <v>1</v>
      </c>
      <c r="U689" s="194">
        <v>10</v>
      </c>
      <c r="V689" s="194">
        <v>1</v>
      </c>
      <c r="W689" s="194">
        <v>24</v>
      </c>
      <c r="X689" s="195" t="s">
        <v>374</v>
      </c>
      <c r="Y689" s="195" t="s">
        <v>375</v>
      </c>
      <c r="Z689" s="195" t="s">
        <v>1098</v>
      </c>
      <c r="AA689" s="195" t="s">
        <v>1099</v>
      </c>
    </row>
    <row r="690" spans="1:27" x14ac:dyDescent="0.2">
      <c r="A690" s="194">
        <v>20752</v>
      </c>
      <c r="B690" s="195" t="s">
        <v>2905</v>
      </c>
      <c r="C690" s="195" t="s">
        <v>2905</v>
      </c>
      <c r="D690" s="195" t="s">
        <v>2902</v>
      </c>
      <c r="E690" s="195" t="s">
        <v>2903</v>
      </c>
      <c r="F690" s="195" t="s">
        <v>2903</v>
      </c>
      <c r="G690" s="195" t="s">
        <v>265</v>
      </c>
      <c r="H690" s="195" t="s">
        <v>117</v>
      </c>
      <c r="I690" s="195" t="s">
        <v>571</v>
      </c>
      <c r="J690" s="195" t="s">
        <v>572</v>
      </c>
      <c r="K690" s="195" t="s">
        <v>98</v>
      </c>
      <c r="L690" s="195" t="s">
        <v>99</v>
      </c>
      <c r="M690" s="195" t="s">
        <v>187</v>
      </c>
      <c r="N690" s="195" t="s">
        <v>199</v>
      </c>
      <c r="O690" s="195" t="s">
        <v>272</v>
      </c>
      <c r="P690" s="195" t="s">
        <v>1040</v>
      </c>
      <c r="Q690" s="194">
        <v>4</v>
      </c>
      <c r="R690" s="194">
        <v>18</v>
      </c>
      <c r="S690" s="194">
        <v>38</v>
      </c>
      <c r="T690" s="194">
        <v>1</v>
      </c>
      <c r="U690" s="194">
        <v>10</v>
      </c>
      <c r="V690" s="194">
        <v>1</v>
      </c>
      <c r="W690" s="194">
        <v>18</v>
      </c>
      <c r="X690" s="195" t="s">
        <v>374</v>
      </c>
      <c r="Y690" s="195" t="s">
        <v>375</v>
      </c>
      <c r="Z690" s="195" t="s">
        <v>1098</v>
      </c>
      <c r="AA690" s="195" t="s">
        <v>1099</v>
      </c>
    </row>
    <row r="691" spans="1:27" x14ac:dyDescent="0.2">
      <c r="A691" s="194">
        <v>20753</v>
      </c>
      <c r="B691" s="195" t="s">
        <v>2906</v>
      </c>
      <c r="C691" s="195" t="s">
        <v>2906</v>
      </c>
      <c r="D691" s="195" t="s">
        <v>2902</v>
      </c>
      <c r="E691" s="195" t="s">
        <v>2903</v>
      </c>
      <c r="F691" s="195" t="s">
        <v>2903</v>
      </c>
      <c r="G691" s="195" t="s">
        <v>265</v>
      </c>
      <c r="H691" s="195" t="s">
        <v>117</v>
      </c>
      <c r="I691" s="195" t="s">
        <v>571</v>
      </c>
      <c r="J691" s="195" t="s">
        <v>572</v>
      </c>
      <c r="K691" s="195" t="s">
        <v>98</v>
      </c>
      <c r="L691" s="195" t="s">
        <v>99</v>
      </c>
      <c r="M691" s="195" t="s">
        <v>187</v>
      </c>
      <c r="N691" s="195" t="s">
        <v>199</v>
      </c>
      <c r="O691" s="195" t="s">
        <v>272</v>
      </c>
      <c r="P691" s="195" t="s">
        <v>1040</v>
      </c>
      <c r="Q691" s="194">
        <v>4</v>
      </c>
      <c r="R691" s="194">
        <v>6</v>
      </c>
      <c r="S691" s="194">
        <v>38</v>
      </c>
      <c r="T691" s="194">
        <v>1</v>
      </c>
      <c r="U691" s="194">
        <v>12</v>
      </c>
      <c r="V691" s="194">
        <v>1</v>
      </c>
      <c r="W691" s="194">
        <v>6</v>
      </c>
      <c r="X691" s="195" t="s">
        <v>374</v>
      </c>
      <c r="Y691" s="195" t="s">
        <v>375</v>
      </c>
      <c r="Z691" s="195" t="s">
        <v>1098</v>
      </c>
      <c r="AA691" s="195" t="s">
        <v>1099</v>
      </c>
    </row>
    <row r="692" spans="1:27" x14ac:dyDescent="0.2">
      <c r="A692" s="194">
        <v>20754</v>
      </c>
      <c r="B692" s="195" t="s">
        <v>2907</v>
      </c>
      <c r="C692" s="195" t="s">
        <v>2908</v>
      </c>
      <c r="D692" s="195" t="s">
        <v>2909</v>
      </c>
      <c r="E692" s="195" t="s">
        <v>2910</v>
      </c>
      <c r="F692" s="195" t="s">
        <v>2911</v>
      </c>
      <c r="G692" s="195" t="s">
        <v>265</v>
      </c>
      <c r="H692" s="195" t="s">
        <v>117</v>
      </c>
      <c r="I692" s="195" t="s">
        <v>130</v>
      </c>
      <c r="J692" s="195" t="s">
        <v>351</v>
      </c>
      <c r="K692" s="195" t="s">
        <v>98</v>
      </c>
      <c r="L692" s="195" t="s">
        <v>118</v>
      </c>
      <c r="M692" s="195" t="s">
        <v>187</v>
      </c>
      <c r="N692" s="195" t="s">
        <v>406</v>
      </c>
      <c r="O692" s="195" t="s">
        <v>272</v>
      </c>
      <c r="P692" s="195" t="s">
        <v>1048</v>
      </c>
      <c r="Q692" s="194">
        <v>3</v>
      </c>
      <c r="R692" s="194">
        <v>6</v>
      </c>
      <c r="S692" s="194">
        <v>180</v>
      </c>
      <c r="T692" s="194">
        <v>2</v>
      </c>
      <c r="U692" s="194">
        <v>20</v>
      </c>
      <c r="V692" s="194">
        <v>1</v>
      </c>
      <c r="W692" s="194">
        <v>12</v>
      </c>
      <c r="X692" s="195" t="s">
        <v>1539</v>
      </c>
      <c r="Y692" s="195" t="s">
        <v>1540</v>
      </c>
      <c r="Z692" s="195" t="s">
        <v>2912</v>
      </c>
      <c r="AA692" s="195" t="s">
        <v>2913</v>
      </c>
    </row>
    <row r="693" spans="1:27" x14ac:dyDescent="0.2">
      <c r="A693" s="194">
        <v>20755</v>
      </c>
      <c r="B693" s="195" t="s">
        <v>2914</v>
      </c>
      <c r="C693" s="195" t="s">
        <v>2915</v>
      </c>
      <c r="D693" s="195" t="s">
        <v>2909</v>
      </c>
      <c r="E693" s="195" t="s">
        <v>2910</v>
      </c>
      <c r="F693" s="195" t="s">
        <v>2911</v>
      </c>
      <c r="G693" s="195" t="s">
        <v>265</v>
      </c>
      <c r="H693" s="195" t="s">
        <v>117</v>
      </c>
      <c r="I693" s="195" t="s">
        <v>130</v>
      </c>
      <c r="J693" s="195" t="s">
        <v>351</v>
      </c>
      <c r="K693" s="195" t="s">
        <v>98</v>
      </c>
      <c r="L693" s="195" t="s">
        <v>118</v>
      </c>
      <c r="M693" s="195" t="s">
        <v>187</v>
      </c>
      <c r="N693" s="195" t="s">
        <v>406</v>
      </c>
      <c r="O693" s="195" t="s">
        <v>272</v>
      </c>
      <c r="P693" s="195" t="s">
        <v>1048</v>
      </c>
      <c r="Q693" s="194">
        <v>3</v>
      </c>
      <c r="R693" s="194">
        <v>6</v>
      </c>
      <c r="S693" s="194">
        <v>180</v>
      </c>
      <c r="T693" s="194">
        <v>1</v>
      </c>
      <c r="U693" s="194">
        <v>20</v>
      </c>
      <c r="V693" s="194">
        <v>1</v>
      </c>
      <c r="W693" s="194">
        <v>6</v>
      </c>
      <c r="X693" s="195" t="s">
        <v>1539</v>
      </c>
      <c r="Y693" s="195" t="s">
        <v>1540</v>
      </c>
      <c r="Z693" s="195" t="s">
        <v>2912</v>
      </c>
      <c r="AA693" s="195" t="s">
        <v>2913</v>
      </c>
    </row>
    <row r="694" spans="1:27" x14ac:dyDescent="0.2">
      <c r="A694" s="194">
        <v>20756</v>
      </c>
      <c r="B694" s="195" t="s">
        <v>2916</v>
      </c>
      <c r="C694" s="195" t="s">
        <v>2917</v>
      </c>
      <c r="D694" s="195" t="s">
        <v>2909</v>
      </c>
      <c r="E694" s="195" t="s">
        <v>2910</v>
      </c>
      <c r="F694" s="195" t="s">
        <v>2911</v>
      </c>
      <c r="G694" s="195" t="s">
        <v>265</v>
      </c>
      <c r="H694" s="195" t="s">
        <v>117</v>
      </c>
      <c r="I694" s="195" t="s">
        <v>130</v>
      </c>
      <c r="J694" s="195" t="s">
        <v>351</v>
      </c>
      <c r="K694" s="195" t="s">
        <v>98</v>
      </c>
      <c r="L694" s="195" t="s">
        <v>118</v>
      </c>
      <c r="M694" s="195" t="s">
        <v>187</v>
      </c>
      <c r="N694" s="195" t="s">
        <v>406</v>
      </c>
      <c r="O694" s="195" t="s">
        <v>272</v>
      </c>
      <c r="P694" s="195" t="s">
        <v>1048</v>
      </c>
      <c r="Q694" s="194">
        <v>3</v>
      </c>
      <c r="R694" s="194">
        <v>2</v>
      </c>
      <c r="S694" s="194">
        <v>180</v>
      </c>
      <c r="T694" s="194">
        <v>4</v>
      </c>
      <c r="U694" s="194">
        <v>30</v>
      </c>
      <c r="V694" s="194">
        <v>1</v>
      </c>
      <c r="W694" s="194">
        <v>8</v>
      </c>
      <c r="X694" s="195" t="s">
        <v>1539</v>
      </c>
      <c r="Y694" s="195" t="s">
        <v>1540</v>
      </c>
      <c r="Z694" s="195" t="s">
        <v>2912</v>
      </c>
      <c r="AA694" s="195" t="s">
        <v>2913</v>
      </c>
    </row>
    <row r="695" spans="1:27" x14ac:dyDescent="0.2">
      <c r="A695" s="194">
        <v>20757</v>
      </c>
      <c r="B695" s="195" t="s">
        <v>2918</v>
      </c>
      <c r="C695" s="195" t="s">
        <v>2918</v>
      </c>
      <c r="D695" s="195" t="s">
        <v>2919</v>
      </c>
      <c r="E695" s="195" t="s">
        <v>2920</v>
      </c>
      <c r="F695" s="195" t="s">
        <v>2920</v>
      </c>
      <c r="G695" s="195" t="s">
        <v>265</v>
      </c>
      <c r="H695" s="195" t="s">
        <v>117</v>
      </c>
      <c r="I695" s="195" t="s">
        <v>571</v>
      </c>
      <c r="J695" s="195" t="s">
        <v>572</v>
      </c>
      <c r="K695" s="195" t="s">
        <v>98</v>
      </c>
      <c r="L695" s="195" t="s">
        <v>118</v>
      </c>
      <c r="M695" s="195" t="s">
        <v>187</v>
      </c>
      <c r="N695" s="195" t="s">
        <v>406</v>
      </c>
      <c r="O695" s="195" t="s">
        <v>272</v>
      </c>
      <c r="P695" s="195" t="s">
        <v>1048</v>
      </c>
      <c r="Q695" s="194">
        <v>2</v>
      </c>
      <c r="R695" s="194">
        <v>24</v>
      </c>
      <c r="S695" s="194">
        <v>134</v>
      </c>
      <c r="T695" s="194">
        <v>1</v>
      </c>
      <c r="U695" s="194">
        <v>99</v>
      </c>
      <c r="V695" s="194">
        <v>1</v>
      </c>
      <c r="W695" s="194">
        <v>24</v>
      </c>
      <c r="X695" s="195" t="s">
        <v>369</v>
      </c>
      <c r="Y695" s="195" t="s">
        <v>340</v>
      </c>
      <c r="Z695" s="195" t="s">
        <v>2912</v>
      </c>
      <c r="AA695" s="195" t="s">
        <v>2913</v>
      </c>
    </row>
    <row r="696" spans="1:27" x14ac:dyDescent="0.2">
      <c r="A696" s="194">
        <v>20758</v>
      </c>
      <c r="B696" s="195" t="s">
        <v>749</v>
      </c>
      <c r="C696" s="195" t="s">
        <v>749</v>
      </c>
      <c r="D696" s="195" t="s">
        <v>2919</v>
      </c>
      <c r="E696" s="195" t="s">
        <v>2920</v>
      </c>
      <c r="F696" s="195" t="s">
        <v>2920</v>
      </c>
      <c r="G696" s="195" t="s">
        <v>265</v>
      </c>
      <c r="H696" s="195" t="s">
        <v>117</v>
      </c>
      <c r="I696" s="195" t="s">
        <v>571</v>
      </c>
      <c r="J696" s="195" t="s">
        <v>572</v>
      </c>
      <c r="K696" s="195" t="s">
        <v>98</v>
      </c>
      <c r="L696" s="195" t="s">
        <v>215</v>
      </c>
      <c r="M696" s="195" t="s">
        <v>187</v>
      </c>
      <c r="N696" s="195" t="s">
        <v>406</v>
      </c>
      <c r="O696" s="195" t="s">
        <v>272</v>
      </c>
      <c r="P696" s="195" t="s">
        <v>1048</v>
      </c>
      <c r="Q696" s="194">
        <v>2</v>
      </c>
      <c r="R696" s="194">
        <v>20</v>
      </c>
      <c r="S696" s="194">
        <v>134</v>
      </c>
      <c r="T696" s="194">
        <v>1</v>
      </c>
      <c r="U696" s="194">
        <v>35</v>
      </c>
      <c r="V696" s="194">
        <v>1</v>
      </c>
      <c r="W696" s="194">
        <v>20</v>
      </c>
      <c r="X696" s="195" t="s">
        <v>377</v>
      </c>
      <c r="Y696" s="195" t="s">
        <v>378</v>
      </c>
      <c r="Z696" s="195" t="s">
        <v>2912</v>
      </c>
      <c r="AA696" s="195" t="s">
        <v>2913</v>
      </c>
    </row>
    <row r="697" spans="1:27" x14ac:dyDescent="0.2">
      <c r="A697" s="194">
        <v>20759</v>
      </c>
      <c r="B697" s="195" t="s">
        <v>2921</v>
      </c>
      <c r="C697" s="195" t="s">
        <v>2922</v>
      </c>
      <c r="D697" s="195" t="s">
        <v>2923</v>
      </c>
      <c r="E697" s="195" t="s">
        <v>2921</v>
      </c>
      <c r="F697" s="195" t="s">
        <v>2924</v>
      </c>
      <c r="G697" s="195" t="s">
        <v>265</v>
      </c>
      <c r="H697" s="195" t="s">
        <v>117</v>
      </c>
      <c r="I697" s="195" t="s">
        <v>130</v>
      </c>
      <c r="J697" s="195" t="s">
        <v>351</v>
      </c>
      <c r="K697" s="195" t="s">
        <v>98</v>
      </c>
      <c r="L697" s="195" t="s">
        <v>118</v>
      </c>
      <c r="M697" s="195" t="s">
        <v>187</v>
      </c>
      <c r="N697" s="195" t="s">
        <v>406</v>
      </c>
      <c r="O697" s="195" t="s">
        <v>272</v>
      </c>
      <c r="P697" s="195" t="s">
        <v>1048</v>
      </c>
      <c r="Q697" s="194">
        <v>1</v>
      </c>
      <c r="R697" s="194">
        <v>2</v>
      </c>
      <c r="S697" s="194">
        <v>80</v>
      </c>
      <c r="T697" s="194">
        <v>4</v>
      </c>
      <c r="U697" s="194">
        <v>20</v>
      </c>
      <c r="V697" s="194">
        <v>1</v>
      </c>
      <c r="W697" s="194">
        <v>8</v>
      </c>
      <c r="X697" s="195" t="s">
        <v>369</v>
      </c>
      <c r="Y697" s="195" t="s">
        <v>340</v>
      </c>
      <c r="Z697" s="195" t="s">
        <v>2912</v>
      </c>
      <c r="AA697" s="195" t="s">
        <v>2913</v>
      </c>
    </row>
    <row r="698" spans="1:27" x14ac:dyDescent="0.2">
      <c r="A698" s="194">
        <v>20760</v>
      </c>
      <c r="B698" s="195" t="s">
        <v>2925</v>
      </c>
      <c r="C698" s="195" t="s">
        <v>2926</v>
      </c>
      <c r="D698" s="195" t="s">
        <v>2927</v>
      </c>
      <c r="E698" s="195" t="s">
        <v>2928</v>
      </c>
      <c r="F698" s="195" t="s">
        <v>2928</v>
      </c>
      <c r="G698" s="195" t="s">
        <v>265</v>
      </c>
      <c r="H698" s="195" t="s">
        <v>117</v>
      </c>
      <c r="I698" s="195" t="s">
        <v>543</v>
      </c>
      <c r="J698" s="195" t="s">
        <v>544</v>
      </c>
      <c r="K698" s="195" t="s">
        <v>98</v>
      </c>
      <c r="L698" s="195" t="s">
        <v>118</v>
      </c>
      <c r="M698" s="195" t="s">
        <v>187</v>
      </c>
      <c r="N698" s="195" t="s">
        <v>406</v>
      </c>
      <c r="O698" s="195" t="s">
        <v>272</v>
      </c>
      <c r="P698" s="195" t="s">
        <v>1048</v>
      </c>
      <c r="Q698" s="194">
        <v>3</v>
      </c>
      <c r="R698" s="194">
        <v>3</v>
      </c>
      <c r="S698" s="194">
        <v>18</v>
      </c>
      <c r="T698" s="194">
        <v>1</v>
      </c>
      <c r="U698" s="194">
        <v>6</v>
      </c>
      <c r="V698" s="194">
        <v>1</v>
      </c>
      <c r="W698" s="194">
        <v>3</v>
      </c>
      <c r="X698" s="195" t="s">
        <v>377</v>
      </c>
      <c r="Y698" s="195" t="s">
        <v>378</v>
      </c>
      <c r="Z698" s="195" t="s">
        <v>2912</v>
      </c>
      <c r="AA698" s="195" t="s">
        <v>2913</v>
      </c>
    </row>
    <row r="699" spans="1:27" x14ac:dyDescent="0.2">
      <c r="A699" s="194">
        <v>20761</v>
      </c>
      <c r="B699" s="195" t="s">
        <v>2929</v>
      </c>
      <c r="C699" s="195" t="s">
        <v>2929</v>
      </c>
      <c r="D699" s="195" t="s">
        <v>2927</v>
      </c>
      <c r="E699" s="195" t="s">
        <v>2928</v>
      </c>
      <c r="F699" s="195" t="s">
        <v>2928</v>
      </c>
      <c r="G699" s="195" t="s">
        <v>265</v>
      </c>
      <c r="H699" s="195" t="s">
        <v>117</v>
      </c>
      <c r="I699" s="195" t="s">
        <v>543</v>
      </c>
      <c r="J699" s="195" t="s">
        <v>544</v>
      </c>
      <c r="K699" s="195" t="s">
        <v>98</v>
      </c>
      <c r="L699" s="195" t="s">
        <v>118</v>
      </c>
      <c r="M699" s="195" t="s">
        <v>187</v>
      </c>
      <c r="N699" s="195" t="s">
        <v>406</v>
      </c>
      <c r="O699" s="195" t="s">
        <v>272</v>
      </c>
      <c r="P699" s="195" t="s">
        <v>1048</v>
      </c>
      <c r="Q699" s="194">
        <v>3</v>
      </c>
      <c r="R699" s="194">
        <v>3</v>
      </c>
      <c r="S699" s="194">
        <v>18</v>
      </c>
      <c r="T699" s="194">
        <v>1</v>
      </c>
      <c r="U699" s="194">
        <v>6</v>
      </c>
      <c r="V699" s="194">
        <v>1</v>
      </c>
      <c r="W699" s="194">
        <v>3</v>
      </c>
      <c r="X699" s="195" t="s">
        <v>377</v>
      </c>
      <c r="Y699" s="195" t="s">
        <v>378</v>
      </c>
      <c r="Z699" s="195" t="s">
        <v>2912</v>
      </c>
      <c r="AA699" s="195" t="s">
        <v>2913</v>
      </c>
    </row>
    <row r="700" spans="1:27" x14ac:dyDescent="0.2">
      <c r="A700" s="194">
        <v>20762</v>
      </c>
      <c r="B700" s="195" t="s">
        <v>2930</v>
      </c>
      <c r="C700" s="195" t="s">
        <v>2931</v>
      </c>
      <c r="D700" s="195" t="s">
        <v>2927</v>
      </c>
      <c r="E700" s="195" t="s">
        <v>2928</v>
      </c>
      <c r="F700" s="195" t="s">
        <v>2928</v>
      </c>
      <c r="G700" s="195" t="s">
        <v>265</v>
      </c>
      <c r="H700" s="195" t="s">
        <v>117</v>
      </c>
      <c r="I700" s="195" t="s">
        <v>543</v>
      </c>
      <c r="J700" s="195" t="s">
        <v>544</v>
      </c>
      <c r="K700" s="195" t="s">
        <v>98</v>
      </c>
      <c r="L700" s="195" t="s">
        <v>118</v>
      </c>
      <c r="M700" s="195" t="s">
        <v>187</v>
      </c>
      <c r="N700" s="195" t="s">
        <v>406</v>
      </c>
      <c r="O700" s="195" t="s">
        <v>272</v>
      </c>
      <c r="P700" s="195" t="s">
        <v>1048</v>
      </c>
      <c r="Q700" s="194">
        <v>3</v>
      </c>
      <c r="R700" s="194">
        <v>2</v>
      </c>
      <c r="S700" s="194">
        <v>18</v>
      </c>
      <c r="T700" s="194">
        <v>1</v>
      </c>
      <c r="U700" s="194">
        <v>6</v>
      </c>
      <c r="V700" s="194">
        <v>1</v>
      </c>
      <c r="W700" s="194">
        <v>2</v>
      </c>
      <c r="X700" s="195" t="s">
        <v>377</v>
      </c>
      <c r="Y700" s="195" t="s">
        <v>378</v>
      </c>
      <c r="Z700" s="195" t="s">
        <v>2912</v>
      </c>
      <c r="AA700" s="195" t="s">
        <v>2913</v>
      </c>
    </row>
    <row r="701" spans="1:27" x14ac:dyDescent="0.2">
      <c r="A701" s="194">
        <v>20763</v>
      </c>
      <c r="B701" s="195" t="s">
        <v>2932</v>
      </c>
      <c r="C701" s="195" t="s">
        <v>2933</v>
      </c>
      <c r="D701" s="195" t="s">
        <v>2934</v>
      </c>
      <c r="E701" s="195" t="s">
        <v>2932</v>
      </c>
      <c r="F701" s="195" t="s">
        <v>2935</v>
      </c>
      <c r="G701" s="195" t="s">
        <v>265</v>
      </c>
      <c r="H701" s="195" t="s">
        <v>117</v>
      </c>
      <c r="I701" s="195" t="s">
        <v>1066</v>
      </c>
      <c r="J701" s="195" t="s">
        <v>1067</v>
      </c>
      <c r="K701" s="195" t="s">
        <v>98</v>
      </c>
      <c r="L701" s="195" t="s">
        <v>118</v>
      </c>
      <c r="M701" s="195" t="s">
        <v>144</v>
      </c>
      <c r="N701" s="195" t="s">
        <v>141</v>
      </c>
      <c r="O701" s="195" t="s">
        <v>272</v>
      </c>
      <c r="P701" s="195" t="s">
        <v>1048</v>
      </c>
      <c r="Q701" s="194">
        <v>1</v>
      </c>
      <c r="R701" s="194">
        <v>4</v>
      </c>
      <c r="S701" s="194">
        <v>50</v>
      </c>
      <c r="T701" s="194">
        <v>1</v>
      </c>
      <c r="U701" s="194">
        <v>50</v>
      </c>
      <c r="V701" s="194">
        <v>1</v>
      </c>
      <c r="W701" s="194">
        <v>4</v>
      </c>
      <c r="X701" s="195" t="s">
        <v>369</v>
      </c>
      <c r="Y701" s="195" t="s">
        <v>340</v>
      </c>
      <c r="Z701" s="195" t="s">
        <v>2912</v>
      </c>
      <c r="AA701" s="195" t="s">
        <v>2913</v>
      </c>
    </row>
    <row r="702" spans="1:27" x14ac:dyDescent="0.2">
      <c r="A702" s="194">
        <v>20764</v>
      </c>
      <c r="B702" s="195" t="s">
        <v>2936</v>
      </c>
      <c r="C702" s="195" t="s">
        <v>2936</v>
      </c>
      <c r="D702" s="195" t="s">
        <v>2937</v>
      </c>
      <c r="E702" s="195" t="s">
        <v>2936</v>
      </c>
      <c r="F702" s="195" t="s">
        <v>2936</v>
      </c>
      <c r="G702" s="195" t="s">
        <v>265</v>
      </c>
      <c r="H702" s="195" t="s">
        <v>117</v>
      </c>
      <c r="I702" s="195" t="s">
        <v>1066</v>
      </c>
      <c r="J702" s="195" t="s">
        <v>1067</v>
      </c>
      <c r="K702" s="195" t="s">
        <v>98</v>
      </c>
      <c r="L702" s="195" t="s">
        <v>118</v>
      </c>
      <c r="M702" s="195" t="s">
        <v>144</v>
      </c>
      <c r="N702" s="195" t="s">
        <v>141</v>
      </c>
      <c r="O702" s="195" t="s">
        <v>272</v>
      </c>
      <c r="P702" s="195" t="s">
        <v>1048</v>
      </c>
      <c r="Q702" s="194">
        <v>1</v>
      </c>
      <c r="R702" s="194">
        <v>2</v>
      </c>
      <c r="S702" s="194">
        <v>70</v>
      </c>
      <c r="T702" s="194">
        <v>1</v>
      </c>
      <c r="U702" s="194">
        <v>70</v>
      </c>
      <c r="V702" s="194">
        <v>1</v>
      </c>
      <c r="W702" s="194">
        <v>2</v>
      </c>
      <c r="X702" s="195" t="s">
        <v>1539</v>
      </c>
      <c r="Y702" s="195" t="s">
        <v>1540</v>
      </c>
      <c r="Z702" s="195" t="s">
        <v>1316</v>
      </c>
      <c r="AA702" s="195" t="s">
        <v>1317</v>
      </c>
    </row>
    <row r="703" spans="1:27" x14ac:dyDescent="0.2">
      <c r="A703" s="194">
        <v>20765</v>
      </c>
      <c r="B703" s="195" t="s">
        <v>2938</v>
      </c>
      <c r="C703" s="195" t="s">
        <v>2938</v>
      </c>
      <c r="D703" s="195" t="s">
        <v>2939</v>
      </c>
      <c r="E703" s="195" t="s">
        <v>2938</v>
      </c>
      <c r="F703" s="195" t="s">
        <v>2938</v>
      </c>
      <c r="G703" s="195" t="s">
        <v>265</v>
      </c>
      <c r="H703" s="195" t="s">
        <v>117</v>
      </c>
      <c r="I703" s="195" t="s">
        <v>1166</v>
      </c>
      <c r="J703" s="195" t="s">
        <v>1167</v>
      </c>
      <c r="K703" s="195" t="s">
        <v>98</v>
      </c>
      <c r="L703" s="195" t="s">
        <v>99</v>
      </c>
      <c r="M703" s="195" t="s">
        <v>144</v>
      </c>
      <c r="N703" s="195" t="s">
        <v>141</v>
      </c>
      <c r="O703" s="195" t="s">
        <v>272</v>
      </c>
      <c r="P703" s="195" t="s">
        <v>1048</v>
      </c>
      <c r="Q703" s="194">
        <v>1</v>
      </c>
      <c r="R703" s="194">
        <v>3</v>
      </c>
      <c r="S703" s="194">
        <v>90</v>
      </c>
      <c r="T703" s="194">
        <v>1</v>
      </c>
      <c r="U703" s="194">
        <v>90</v>
      </c>
      <c r="V703" s="194">
        <v>1</v>
      </c>
      <c r="W703" s="194">
        <v>3</v>
      </c>
      <c r="X703" s="195" t="s">
        <v>1539</v>
      </c>
      <c r="Y703" s="195" t="s">
        <v>1540</v>
      </c>
      <c r="Z703" s="195" t="s">
        <v>2912</v>
      </c>
      <c r="AA703" s="195" t="s">
        <v>2913</v>
      </c>
    </row>
    <row r="704" spans="1:27" x14ac:dyDescent="0.2">
      <c r="A704" s="194">
        <v>20766</v>
      </c>
      <c r="B704" s="195" t="s">
        <v>2940</v>
      </c>
      <c r="C704" s="195" t="s">
        <v>2940</v>
      </c>
      <c r="D704" s="195" t="s">
        <v>2941</v>
      </c>
      <c r="E704" s="195" t="s">
        <v>2940</v>
      </c>
      <c r="F704" s="195" t="s">
        <v>2942</v>
      </c>
      <c r="G704" s="195" t="s">
        <v>265</v>
      </c>
      <c r="H704" s="195" t="s">
        <v>117</v>
      </c>
      <c r="I704" s="195" t="s">
        <v>1550</v>
      </c>
      <c r="J704" s="195" t="s">
        <v>289</v>
      </c>
      <c r="K704" s="195" t="s">
        <v>98</v>
      </c>
      <c r="L704" s="195" t="s">
        <v>118</v>
      </c>
      <c r="M704" s="195" t="s">
        <v>144</v>
      </c>
      <c r="N704" s="195" t="s">
        <v>141</v>
      </c>
      <c r="O704" s="195" t="s">
        <v>272</v>
      </c>
      <c r="P704" s="195" t="s">
        <v>1048</v>
      </c>
      <c r="Q704" s="194">
        <v>1</v>
      </c>
      <c r="R704" s="194">
        <v>6</v>
      </c>
      <c r="S704" s="194">
        <v>60</v>
      </c>
      <c r="T704" s="194">
        <v>1</v>
      </c>
      <c r="U704" s="194">
        <v>60</v>
      </c>
      <c r="V704" s="194">
        <v>1</v>
      </c>
      <c r="W704" s="194">
        <v>6</v>
      </c>
      <c r="X704" s="195" t="s">
        <v>1539</v>
      </c>
      <c r="Y704" s="195" t="s">
        <v>1540</v>
      </c>
      <c r="Z704" s="195" t="s">
        <v>1316</v>
      </c>
      <c r="AA704" s="195" t="s">
        <v>1317</v>
      </c>
    </row>
    <row r="705" spans="1:27" x14ac:dyDescent="0.2">
      <c r="A705" s="194">
        <v>20767</v>
      </c>
      <c r="B705" s="195" t="s">
        <v>2943</v>
      </c>
      <c r="C705" s="195" t="s">
        <v>2943</v>
      </c>
      <c r="D705" s="195" t="s">
        <v>2944</v>
      </c>
      <c r="E705" s="195" t="s">
        <v>2943</v>
      </c>
      <c r="F705" s="195" t="s">
        <v>2945</v>
      </c>
      <c r="G705" s="195" t="s">
        <v>265</v>
      </c>
      <c r="H705" s="195" t="s">
        <v>117</v>
      </c>
      <c r="I705" s="195" t="s">
        <v>1550</v>
      </c>
      <c r="J705" s="195" t="s">
        <v>289</v>
      </c>
      <c r="K705" s="195" t="s">
        <v>98</v>
      </c>
      <c r="L705" s="195" t="s">
        <v>118</v>
      </c>
      <c r="M705" s="195" t="s">
        <v>144</v>
      </c>
      <c r="N705" s="195" t="s">
        <v>141</v>
      </c>
      <c r="O705" s="195" t="s">
        <v>272</v>
      </c>
      <c r="P705" s="195" t="s">
        <v>1048</v>
      </c>
      <c r="Q705" s="194">
        <v>1</v>
      </c>
      <c r="R705" s="194">
        <v>7</v>
      </c>
      <c r="S705" s="194">
        <v>60</v>
      </c>
      <c r="T705" s="194">
        <v>1</v>
      </c>
      <c r="U705" s="194">
        <v>60</v>
      </c>
      <c r="V705" s="194">
        <v>1</v>
      </c>
      <c r="W705" s="194">
        <v>7</v>
      </c>
      <c r="X705" s="195" t="s">
        <v>1539</v>
      </c>
      <c r="Y705" s="195" t="s">
        <v>1540</v>
      </c>
      <c r="Z705" s="195" t="s">
        <v>1316</v>
      </c>
      <c r="AA705" s="195" t="s">
        <v>1317</v>
      </c>
    </row>
    <row r="706" spans="1:27" x14ac:dyDescent="0.2">
      <c r="A706" s="194">
        <v>20768</v>
      </c>
      <c r="B706" s="195" t="s">
        <v>2946</v>
      </c>
      <c r="C706" s="195" t="s">
        <v>2947</v>
      </c>
      <c r="D706" s="195" t="s">
        <v>2948</v>
      </c>
      <c r="E706" s="195" t="s">
        <v>2946</v>
      </c>
      <c r="F706" s="195" t="s">
        <v>2949</v>
      </c>
      <c r="G706" s="195" t="s">
        <v>265</v>
      </c>
      <c r="H706" s="195" t="s">
        <v>117</v>
      </c>
      <c r="I706" s="195" t="s">
        <v>1550</v>
      </c>
      <c r="J706" s="195" t="s">
        <v>289</v>
      </c>
      <c r="K706" s="195" t="s">
        <v>98</v>
      </c>
      <c r="L706" s="195" t="s">
        <v>118</v>
      </c>
      <c r="M706" s="195" t="s">
        <v>144</v>
      </c>
      <c r="N706" s="195" t="s">
        <v>141</v>
      </c>
      <c r="O706" s="195" t="s">
        <v>272</v>
      </c>
      <c r="P706" s="195" t="s">
        <v>1048</v>
      </c>
      <c r="Q706" s="194">
        <v>4</v>
      </c>
      <c r="R706" s="194">
        <v>6</v>
      </c>
      <c r="S706" s="194">
        <v>160</v>
      </c>
      <c r="T706" s="194">
        <v>1</v>
      </c>
      <c r="U706" s="194">
        <v>40</v>
      </c>
      <c r="V706" s="194">
        <v>1</v>
      </c>
      <c r="W706" s="194">
        <v>6</v>
      </c>
      <c r="X706" s="195" t="s">
        <v>1539</v>
      </c>
      <c r="Y706" s="195" t="s">
        <v>1540</v>
      </c>
      <c r="Z706" s="195" t="s">
        <v>1316</v>
      </c>
      <c r="AA706" s="195" t="s">
        <v>1317</v>
      </c>
    </row>
    <row r="707" spans="1:27" x14ac:dyDescent="0.2">
      <c r="A707" s="194">
        <v>20769</v>
      </c>
      <c r="B707" s="195" t="s">
        <v>2950</v>
      </c>
      <c r="C707" s="195" t="s">
        <v>2951</v>
      </c>
      <c r="D707" s="195" t="s">
        <v>2948</v>
      </c>
      <c r="E707" s="195" t="s">
        <v>2946</v>
      </c>
      <c r="F707" s="195" t="s">
        <v>2949</v>
      </c>
      <c r="G707" s="195" t="s">
        <v>265</v>
      </c>
      <c r="H707" s="195" t="s">
        <v>117</v>
      </c>
      <c r="I707" s="195" t="s">
        <v>1550</v>
      </c>
      <c r="J707" s="195" t="s">
        <v>289</v>
      </c>
      <c r="K707" s="195" t="s">
        <v>98</v>
      </c>
      <c r="L707" s="195" t="s">
        <v>118</v>
      </c>
      <c r="M707" s="195" t="s">
        <v>144</v>
      </c>
      <c r="N707" s="195" t="s">
        <v>141</v>
      </c>
      <c r="O707" s="195" t="s">
        <v>272</v>
      </c>
      <c r="P707" s="195" t="s">
        <v>1048</v>
      </c>
      <c r="Q707" s="194">
        <v>4</v>
      </c>
      <c r="R707" s="194">
        <v>2</v>
      </c>
      <c r="S707" s="194">
        <v>160</v>
      </c>
      <c r="T707" s="194">
        <v>5</v>
      </c>
      <c r="U707" s="194">
        <v>8</v>
      </c>
      <c r="V707" s="194">
        <v>1</v>
      </c>
      <c r="W707" s="194">
        <v>10</v>
      </c>
      <c r="X707" s="195" t="s">
        <v>1539</v>
      </c>
      <c r="Y707" s="195" t="s">
        <v>1540</v>
      </c>
      <c r="Z707" s="195" t="s">
        <v>1316</v>
      </c>
      <c r="AA707" s="195" t="s">
        <v>1317</v>
      </c>
    </row>
    <row r="708" spans="1:27" x14ac:dyDescent="0.2">
      <c r="A708" s="194">
        <v>20770</v>
      </c>
      <c r="B708" s="195" t="s">
        <v>2952</v>
      </c>
      <c r="C708" s="195" t="s">
        <v>2953</v>
      </c>
      <c r="D708" s="195" t="s">
        <v>2948</v>
      </c>
      <c r="E708" s="195" t="s">
        <v>2946</v>
      </c>
      <c r="F708" s="195" t="s">
        <v>2949</v>
      </c>
      <c r="G708" s="195" t="s">
        <v>265</v>
      </c>
      <c r="H708" s="195" t="s">
        <v>117</v>
      </c>
      <c r="I708" s="195" t="s">
        <v>1550</v>
      </c>
      <c r="J708" s="195" t="s">
        <v>289</v>
      </c>
      <c r="K708" s="195" t="s">
        <v>98</v>
      </c>
      <c r="L708" s="195" t="s">
        <v>118</v>
      </c>
      <c r="M708" s="195" t="s">
        <v>144</v>
      </c>
      <c r="N708" s="195" t="s">
        <v>141</v>
      </c>
      <c r="O708" s="195" t="s">
        <v>272</v>
      </c>
      <c r="P708" s="195" t="s">
        <v>1048</v>
      </c>
      <c r="Q708" s="194">
        <v>4</v>
      </c>
      <c r="R708" s="194">
        <v>2</v>
      </c>
      <c r="S708" s="194">
        <v>160</v>
      </c>
      <c r="T708" s="194">
        <v>5</v>
      </c>
      <c r="U708" s="194">
        <v>8</v>
      </c>
      <c r="V708" s="194">
        <v>1</v>
      </c>
      <c r="W708" s="194">
        <v>10</v>
      </c>
      <c r="X708" s="195" t="s">
        <v>1539</v>
      </c>
      <c r="Y708" s="195" t="s">
        <v>1540</v>
      </c>
      <c r="Z708" s="195" t="s">
        <v>1316</v>
      </c>
      <c r="AA708" s="195" t="s">
        <v>1317</v>
      </c>
    </row>
    <row r="709" spans="1:27" x14ac:dyDescent="0.2">
      <c r="A709" s="194">
        <v>20771</v>
      </c>
      <c r="B709" s="195" t="s">
        <v>2954</v>
      </c>
      <c r="C709" s="195" t="s">
        <v>2955</v>
      </c>
      <c r="D709" s="195" t="s">
        <v>2948</v>
      </c>
      <c r="E709" s="195" t="s">
        <v>2946</v>
      </c>
      <c r="F709" s="195" t="s">
        <v>2949</v>
      </c>
      <c r="G709" s="195" t="s">
        <v>265</v>
      </c>
      <c r="H709" s="195" t="s">
        <v>117</v>
      </c>
      <c r="I709" s="195" t="s">
        <v>1550</v>
      </c>
      <c r="J709" s="195" t="s">
        <v>289</v>
      </c>
      <c r="K709" s="195" t="s">
        <v>98</v>
      </c>
      <c r="L709" s="195" t="s">
        <v>118</v>
      </c>
      <c r="M709" s="195" t="s">
        <v>144</v>
      </c>
      <c r="N709" s="195" t="s">
        <v>141</v>
      </c>
      <c r="O709" s="195" t="s">
        <v>272</v>
      </c>
      <c r="P709" s="195" t="s">
        <v>1048</v>
      </c>
      <c r="Q709" s="194">
        <v>4</v>
      </c>
      <c r="R709" s="194">
        <v>1</v>
      </c>
      <c r="S709" s="194">
        <v>160</v>
      </c>
      <c r="T709" s="194">
        <v>1</v>
      </c>
      <c r="U709" s="194">
        <v>40</v>
      </c>
      <c r="V709" s="194">
        <v>1</v>
      </c>
      <c r="W709" s="194">
        <v>1</v>
      </c>
      <c r="X709" s="195" t="s">
        <v>1539</v>
      </c>
      <c r="Y709" s="195" t="s">
        <v>1540</v>
      </c>
      <c r="Z709" s="195" t="s">
        <v>1316</v>
      </c>
      <c r="AA709" s="195" t="s">
        <v>1317</v>
      </c>
    </row>
    <row r="710" spans="1:27" x14ac:dyDescent="0.2">
      <c r="A710" s="194">
        <v>20772</v>
      </c>
      <c r="B710" s="195" t="s">
        <v>2956</v>
      </c>
      <c r="C710" s="195" t="s">
        <v>2957</v>
      </c>
      <c r="D710" s="195" t="s">
        <v>2958</v>
      </c>
      <c r="E710" s="195" t="s">
        <v>2959</v>
      </c>
      <c r="F710" s="195" t="s">
        <v>2960</v>
      </c>
      <c r="G710" s="195" t="s">
        <v>265</v>
      </c>
      <c r="H710" s="195" t="s">
        <v>117</v>
      </c>
      <c r="I710" s="195" t="s">
        <v>1550</v>
      </c>
      <c r="J710" s="195" t="s">
        <v>289</v>
      </c>
      <c r="K710" s="195" t="s">
        <v>98</v>
      </c>
      <c r="L710" s="195" t="s">
        <v>118</v>
      </c>
      <c r="M710" s="195" t="s">
        <v>144</v>
      </c>
      <c r="N710" s="195" t="s">
        <v>141</v>
      </c>
      <c r="O710" s="195" t="s">
        <v>272</v>
      </c>
      <c r="P710" s="195" t="s">
        <v>1048</v>
      </c>
      <c r="Q710" s="194">
        <v>3</v>
      </c>
      <c r="R710" s="194">
        <v>1</v>
      </c>
      <c r="S710" s="194">
        <v>140</v>
      </c>
      <c r="T710" s="194">
        <v>1</v>
      </c>
      <c r="U710" s="194">
        <v>60</v>
      </c>
      <c r="V710" s="194">
        <v>1</v>
      </c>
      <c r="W710" s="194">
        <v>1</v>
      </c>
      <c r="X710" s="195" t="s">
        <v>1539</v>
      </c>
      <c r="Y710" s="195" t="s">
        <v>1540</v>
      </c>
      <c r="Z710" s="195" t="s">
        <v>1316</v>
      </c>
      <c r="AA710" s="195" t="s">
        <v>1317</v>
      </c>
    </row>
    <row r="711" spans="1:27" x14ac:dyDescent="0.2">
      <c r="A711" s="194">
        <v>20773</v>
      </c>
      <c r="B711" s="195" t="s">
        <v>2961</v>
      </c>
      <c r="C711" s="195" t="s">
        <v>2962</v>
      </c>
      <c r="D711" s="195" t="s">
        <v>2958</v>
      </c>
      <c r="E711" s="195" t="s">
        <v>2959</v>
      </c>
      <c r="F711" s="195" t="s">
        <v>2960</v>
      </c>
      <c r="G711" s="195" t="s">
        <v>265</v>
      </c>
      <c r="H711" s="195" t="s">
        <v>117</v>
      </c>
      <c r="I711" s="195" t="s">
        <v>1550</v>
      </c>
      <c r="J711" s="195" t="s">
        <v>289</v>
      </c>
      <c r="K711" s="195" t="s">
        <v>98</v>
      </c>
      <c r="L711" s="195" t="s">
        <v>118</v>
      </c>
      <c r="M711" s="195" t="s">
        <v>144</v>
      </c>
      <c r="N711" s="195" t="s">
        <v>141</v>
      </c>
      <c r="O711" s="195" t="s">
        <v>272</v>
      </c>
      <c r="P711" s="195" t="s">
        <v>1048</v>
      </c>
      <c r="Q711" s="194">
        <v>3</v>
      </c>
      <c r="R711" s="194">
        <v>2</v>
      </c>
      <c r="S711" s="194">
        <v>140</v>
      </c>
      <c r="T711" s="194">
        <v>1</v>
      </c>
      <c r="U711" s="194">
        <v>60</v>
      </c>
      <c r="V711" s="194">
        <v>1</v>
      </c>
      <c r="W711" s="194">
        <v>2</v>
      </c>
      <c r="X711" s="195" t="s">
        <v>1539</v>
      </c>
      <c r="Y711" s="195" t="s">
        <v>1540</v>
      </c>
      <c r="Z711" s="195" t="s">
        <v>1316</v>
      </c>
      <c r="AA711" s="195" t="s">
        <v>1317</v>
      </c>
    </row>
    <row r="712" spans="1:27" x14ac:dyDescent="0.2">
      <c r="A712" s="194">
        <v>20774</v>
      </c>
      <c r="B712" s="195" t="s">
        <v>2963</v>
      </c>
      <c r="C712" s="195" t="s">
        <v>2964</v>
      </c>
      <c r="D712" s="195" t="s">
        <v>2958</v>
      </c>
      <c r="E712" s="195" t="s">
        <v>2959</v>
      </c>
      <c r="F712" s="195" t="s">
        <v>2960</v>
      </c>
      <c r="G712" s="195" t="s">
        <v>265</v>
      </c>
      <c r="H712" s="195" t="s">
        <v>117</v>
      </c>
      <c r="I712" s="195" t="s">
        <v>1550</v>
      </c>
      <c r="J712" s="195" t="s">
        <v>289</v>
      </c>
      <c r="K712" s="195" t="s">
        <v>98</v>
      </c>
      <c r="L712" s="195" t="s">
        <v>118</v>
      </c>
      <c r="M712" s="195" t="s">
        <v>138</v>
      </c>
      <c r="N712" s="195" t="s">
        <v>141</v>
      </c>
      <c r="O712" s="195" t="s">
        <v>272</v>
      </c>
      <c r="P712" s="195" t="s">
        <v>1048</v>
      </c>
      <c r="Q712" s="194">
        <v>3</v>
      </c>
      <c r="R712" s="194">
        <v>10</v>
      </c>
      <c r="S712" s="194">
        <v>140</v>
      </c>
      <c r="T712" s="194">
        <v>1</v>
      </c>
      <c r="U712" s="194">
        <v>20</v>
      </c>
      <c r="V712" s="194">
        <v>1</v>
      </c>
      <c r="W712" s="194">
        <v>10</v>
      </c>
      <c r="X712" s="195" t="s">
        <v>1539</v>
      </c>
      <c r="Y712" s="195" t="s">
        <v>1540</v>
      </c>
      <c r="Z712" s="195" t="s">
        <v>1098</v>
      </c>
      <c r="AA712" s="195" t="s">
        <v>1099</v>
      </c>
    </row>
    <row r="713" spans="1:27" x14ac:dyDescent="0.2">
      <c r="A713" s="194">
        <v>20775</v>
      </c>
      <c r="B713" s="195" t="s">
        <v>2965</v>
      </c>
      <c r="C713" s="195" t="s">
        <v>2966</v>
      </c>
      <c r="D713" s="195" t="s">
        <v>2967</v>
      </c>
      <c r="E713" s="195" t="s">
        <v>2965</v>
      </c>
      <c r="F713" s="195" t="s">
        <v>2965</v>
      </c>
      <c r="G713" s="195" t="s">
        <v>265</v>
      </c>
      <c r="H713" s="195" t="s">
        <v>117</v>
      </c>
      <c r="I713" s="195" t="s">
        <v>1550</v>
      </c>
      <c r="J713" s="195" t="s">
        <v>289</v>
      </c>
      <c r="K713" s="195" t="s">
        <v>98</v>
      </c>
      <c r="L713" s="195" t="s">
        <v>118</v>
      </c>
      <c r="M713" s="195" t="s">
        <v>187</v>
      </c>
      <c r="N713" s="195" t="s">
        <v>141</v>
      </c>
      <c r="O713" s="195" t="s">
        <v>272</v>
      </c>
      <c r="P713" s="195" t="s">
        <v>1048</v>
      </c>
      <c r="Q713" s="194">
        <v>2</v>
      </c>
      <c r="R713" s="194">
        <v>6</v>
      </c>
      <c r="S713" s="194">
        <v>80</v>
      </c>
      <c r="T713" s="194">
        <v>1</v>
      </c>
      <c r="U713" s="194">
        <v>40</v>
      </c>
      <c r="V713" s="194">
        <v>1</v>
      </c>
      <c r="W713" s="194">
        <v>6</v>
      </c>
      <c r="X713" s="195" t="s">
        <v>1539</v>
      </c>
      <c r="Y713" s="195" t="s">
        <v>1540</v>
      </c>
      <c r="Z713" s="195" t="s">
        <v>1316</v>
      </c>
      <c r="AA713" s="195" t="s">
        <v>1317</v>
      </c>
    </row>
    <row r="714" spans="1:27" x14ac:dyDescent="0.2">
      <c r="A714" s="194">
        <v>20776</v>
      </c>
      <c r="B714" s="195" t="s">
        <v>2968</v>
      </c>
      <c r="C714" s="195" t="s">
        <v>2969</v>
      </c>
      <c r="D714" s="195" t="s">
        <v>2967</v>
      </c>
      <c r="E714" s="195" t="s">
        <v>2965</v>
      </c>
      <c r="F714" s="195" t="s">
        <v>2965</v>
      </c>
      <c r="G714" s="195" t="s">
        <v>265</v>
      </c>
      <c r="H714" s="195" t="s">
        <v>117</v>
      </c>
      <c r="I714" s="195" t="s">
        <v>1550</v>
      </c>
      <c r="J714" s="195" t="s">
        <v>289</v>
      </c>
      <c r="K714" s="195" t="s">
        <v>98</v>
      </c>
      <c r="L714" s="195" t="s">
        <v>118</v>
      </c>
      <c r="M714" s="195" t="s">
        <v>138</v>
      </c>
      <c r="N714" s="195" t="s">
        <v>141</v>
      </c>
      <c r="O714" s="195" t="s">
        <v>272</v>
      </c>
      <c r="P714" s="195" t="s">
        <v>1048</v>
      </c>
      <c r="Q714" s="194">
        <v>2</v>
      </c>
      <c r="R714" s="194">
        <v>2</v>
      </c>
      <c r="S714" s="194">
        <v>80</v>
      </c>
      <c r="T714" s="194">
        <v>1</v>
      </c>
      <c r="U714" s="194">
        <v>40</v>
      </c>
      <c r="V714" s="194">
        <v>1</v>
      </c>
      <c r="W714" s="194">
        <v>2</v>
      </c>
      <c r="X714" s="195" t="s">
        <v>1539</v>
      </c>
      <c r="Y714" s="195" t="s">
        <v>1540</v>
      </c>
      <c r="Z714" s="195" t="s">
        <v>1098</v>
      </c>
      <c r="AA714" s="195" t="s">
        <v>1099</v>
      </c>
    </row>
    <row r="715" spans="1:27" x14ac:dyDescent="0.2">
      <c r="A715" s="194">
        <v>20777</v>
      </c>
      <c r="B715" s="195" t="s">
        <v>2970</v>
      </c>
      <c r="C715" s="195" t="s">
        <v>2971</v>
      </c>
      <c r="D715" s="195" t="s">
        <v>2972</v>
      </c>
      <c r="E715" s="195" t="s">
        <v>2970</v>
      </c>
      <c r="F715" s="195" t="s">
        <v>2973</v>
      </c>
      <c r="G715" s="195" t="s">
        <v>265</v>
      </c>
      <c r="H715" s="195" t="s">
        <v>117</v>
      </c>
      <c r="I715" s="195" t="s">
        <v>1550</v>
      </c>
      <c r="J715" s="195" t="s">
        <v>289</v>
      </c>
      <c r="K715" s="195" t="s">
        <v>98</v>
      </c>
      <c r="L715" s="195" t="s">
        <v>118</v>
      </c>
      <c r="M715" s="195" t="s">
        <v>187</v>
      </c>
      <c r="N715" s="195" t="s">
        <v>141</v>
      </c>
      <c r="O715" s="195" t="s">
        <v>272</v>
      </c>
      <c r="P715" s="195" t="s">
        <v>1048</v>
      </c>
      <c r="Q715" s="194">
        <v>1</v>
      </c>
      <c r="R715" s="194">
        <v>6</v>
      </c>
      <c r="S715" s="194">
        <v>40</v>
      </c>
      <c r="T715" s="194">
        <v>1</v>
      </c>
      <c r="U715" s="194">
        <v>40</v>
      </c>
      <c r="V715" s="194">
        <v>1</v>
      </c>
      <c r="W715" s="194">
        <v>6</v>
      </c>
      <c r="X715" s="195" t="s">
        <v>1539</v>
      </c>
      <c r="Y715" s="195" t="s">
        <v>1540</v>
      </c>
      <c r="Z715" s="195" t="s">
        <v>1316</v>
      </c>
      <c r="AA715" s="195" t="s">
        <v>1317</v>
      </c>
    </row>
    <row r="716" spans="1:27" x14ac:dyDescent="0.2">
      <c r="A716" s="194">
        <v>20778</v>
      </c>
      <c r="B716" s="195" t="s">
        <v>2974</v>
      </c>
      <c r="C716" s="195" t="s">
        <v>2975</v>
      </c>
      <c r="D716" s="195" t="s">
        <v>2976</v>
      </c>
      <c r="E716" s="195" t="s">
        <v>2974</v>
      </c>
      <c r="F716" s="195" t="s">
        <v>2977</v>
      </c>
      <c r="G716" s="195" t="s">
        <v>265</v>
      </c>
      <c r="H716" s="195" t="s">
        <v>117</v>
      </c>
      <c r="I716" s="195" t="s">
        <v>1550</v>
      </c>
      <c r="J716" s="195" t="s">
        <v>289</v>
      </c>
      <c r="K716" s="195" t="s">
        <v>98</v>
      </c>
      <c r="L716" s="195" t="s">
        <v>118</v>
      </c>
      <c r="M716" s="195" t="s">
        <v>187</v>
      </c>
      <c r="N716" s="195" t="s">
        <v>141</v>
      </c>
      <c r="O716" s="195" t="s">
        <v>272</v>
      </c>
      <c r="P716" s="195" t="s">
        <v>1048</v>
      </c>
      <c r="Q716" s="194">
        <v>1</v>
      </c>
      <c r="R716" s="194">
        <v>2</v>
      </c>
      <c r="S716" s="194">
        <v>40</v>
      </c>
      <c r="T716" s="194">
        <v>1</v>
      </c>
      <c r="U716" s="194">
        <v>40</v>
      </c>
      <c r="V716" s="194">
        <v>1</v>
      </c>
      <c r="W716" s="194">
        <v>2</v>
      </c>
      <c r="X716" s="195" t="s">
        <v>1539</v>
      </c>
      <c r="Y716" s="195" t="s">
        <v>1540</v>
      </c>
      <c r="Z716" s="195" t="s">
        <v>1316</v>
      </c>
      <c r="AA716" s="195" t="s">
        <v>1317</v>
      </c>
    </row>
    <row r="717" spans="1:27" x14ac:dyDescent="0.2">
      <c r="A717" s="194">
        <v>20779</v>
      </c>
      <c r="B717" s="195" t="s">
        <v>2978</v>
      </c>
      <c r="C717" s="195" t="s">
        <v>2979</v>
      </c>
      <c r="D717" s="195" t="s">
        <v>2980</v>
      </c>
      <c r="E717" s="195" t="s">
        <v>2978</v>
      </c>
      <c r="F717" s="195" t="s">
        <v>2981</v>
      </c>
      <c r="G717" s="195" t="s">
        <v>265</v>
      </c>
      <c r="H717" s="195" t="s">
        <v>117</v>
      </c>
      <c r="I717" s="195" t="s">
        <v>1550</v>
      </c>
      <c r="J717" s="195" t="s">
        <v>289</v>
      </c>
      <c r="K717" s="195" t="s">
        <v>98</v>
      </c>
      <c r="L717" s="195" t="s">
        <v>118</v>
      </c>
      <c r="M717" s="195" t="s">
        <v>187</v>
      </c>
      <c r="N717" s="195" t="s">
        <v>141</v>
      </c>
      <c r="O717" s="195" t="s">
        <v>272</v>
      </c>
      <c r="P717" s="195" t="s">
        <v>1048</v>
      </c>
      <c r="Q717" s="194">
        <v>1</v>
      </c>
      <c r="R717" s="194">
        <v>6</v>
      </c>
      <c r="S717" s="194">
        <v>40</v>
      </c>
      <c r="T717" s="194">
        <v>1</v>
      </c>
      <c r="U717" s="194">
        <v>40</v>
      </c>
      <c r="V717" s="194">
        <v>1</v>
      </c>
      <c r="W717" s="194">
        <v>6</v>
      </c>
      <c r="X717" s="195" t="s">
        <v>1539</v>
      </c>
      <c r="Y717" s="195" t="s">
        <v>1540</v>
      </c>
      <c r="Z717" s="195" t="s">
        <v>1316</v>
      </c>
      <c r="AA717" s="195" t="s">
        <v>1317</v>
      </c>
    </row>
    <row r="718" spans="1:27" x14ac:dyDescent="0.2">
      <c r="A718" s="194">
        <v>20780</v>
      </c>
      <c r="B718" s="195" t="s">
        <v>2982</v>
      </c>
      <c r="C718" s="195" t="s">
        <v>2983</v>
      </c>
      <c r="D718" s="195" t="s">
        <v>2984</v>
      </c>
      <c r="E718" s="195" t="s">
        <v>2982</v>
      </c>
      <c r="F718" s="195" t="s">
        <v>2983</v>
      </c>
      <c r="G718" s="195" t="s">
        <v>265</v>
      </c>
      <c r="H718" s="195" t="s">
        <v>117</v>
      </c>
      <c r="I718" s="195" t="s">
        <v>1550</v>
      </c>
      <c r="J718" s="195" t="s">
        <v>289</v>
      </c>
      <c r="K718" s="195" t="s">
        <v>98</v>
      </c>
      <c r="L718" s="195" t="s">
        <v>118</v>
      </c>
      <c r="M718" s="195" t="s">
        <v>187</v>
      </c>
      <c r="N718" s="195" t="s">
        <v>141</v>
      </c>
      <c r="O718" s="195" t="s">
        <v>272</v>
      </c>
      <c r="P718" s="195" t="s">
        <v>1048</v>
      </c>
      <c r="Q718" s="194">
        <v>1</v>
      </c>
      <c r="R718" s="194">
        <v>2</v>
      </c>
      <c r="S718" s="194">
        <v>40</v>
      </c>
      <c r="T718" s="194">
        <v>1</v>
      </c>
      <c r="U718" s="194">
        <v>40</v>
      </c>
      <c r="V718" s="194">
        <v>1</v>
      </c>
      <c r="W718" s="194">
        <v>2</v>
      </c>
      <c r="X718" s="195" t="s">
        <v>1539</v>
      </c>
      <c r="Y718" s="195" t="s">
        <v>1540</v>
      </c>
      <c r="Z718" s="195" t="s">
        <v>1316</v>
      </c>
      <c r="AA718" s="195" t="s">
        <v>1317</v>
      </c>
    </row>
    <row r="719" spans="1:27" x14ac:dyDescent="0.2">
      <c r="A719" s="194">
        <v>20781</v>
      </c>
      <c r="B719" s="195" t="s">
        <v>2985</v>
      </c>
      <c r="C719" s="195" t="s">
        <v>2986</v>
      </c>
      <c r="D719" s="195" t="s">
        <v>2987</v>
      </c>
      <c r="E719" s="195" t="s">
        <v>2988</v>
      </c>
      <c r="F719" s="195" t="s">
        <v>2989</v>
      </c>
      <c r="G719" s="195" t="s">
        <v>265</v>
      </c>
      <c r="H719" s="195" t="s">
        <v>472</v>
      </c>
      <c r="I719" s="195" t="s">
        <v>473</v>
      </c>
      <c r="J719" s="195" t="s">
        <v>474</v>
      </c>
      <c r="K719" s="195" t="s">
        <v>98</v>
      </c>
      <c r="L719" s="195" t="s">
        <v>99</v>
      </c>
      <c r="M719" s="195" t="s">
        <v>497</v>
      </c>
      <c r="N719" s="195" t="s">
        <v>141</v>
      </c>
      <c r="O719" s="195" t="s">
        <v>272</v>
      </c>
      <c r="P719" s="195" t="s">
        <v>1048</v>
      </c>
      <c r="Q719" s="194">
        <v>5</v>
      </c>
      <c r="R719" s="194">
        <v>2</v>
      </c>
      <c r="S719" s="194">
        <v>100</v>
      </c>
      <c r="T719" s="194">
        <v>1</v>
      </c>
      <c r="U719" s="194">
        <v>20</v>
      </c>
      <c r="V719" s="194">
        <v>1</v>
      </c>
      <c r="W719" s="194">
        <v>2</v>
      </c>
      <c r="X719" s="195" t="s">
        <v>1539</v>
      </c>
      <c r="Y719" s="195" t="s">
        <v>1540</v>
      </c>
      <c r="Z719" s="195" t="s">
        <v>1316</v>
      </c>
      <c r="AA719" s="195" t="s">
        <v>1317</v>
      </c>
    </row>
    <row r="720" spans="1:27" x14ac:dyDescent="0.2">
      <c r="A720" s="194">
        <v>20782</v>
      </c>
      <c r="B720" s="195" t="s">
        <v>2990</v>
      </c>
      <c r="C720" s="195" t="s">
        <v>2991</v>
      </c>
      <c r="D720" s="195" t="s">
        <v>2987</v>
      </c>
      <c r="E720" s="195" t="s">
        <v>2988</v>
      </c>
      <c r="F720" s="195" t="s">
        <v>2989</v>
      </c>
      <c r="G720" s="195" t="s">
        <v>265</v>
      </c>
      <c r="H720" s="195" t="s">
        <v>472</v>
      </c>
      <c r="I720" s="195" t="s">
        <v>473</v>
      </c>
      <c r="J720" s="195" t="s">
        <v>474</v>
      </c>
      <c r="K720" s="195" t="s">
        <v>98</v>
      </c>
      <c r="L720" s="195" t="s">
        <v>99</v>
      </c>
      <c r="M720" s="195" t="s">
        <v>497</v>
      </c>
      <c r="N720" s="195" t="s">
        <v>141</v>
      </c>
      <c r="O720" s="195" t="s">
        <v>272</v>
      </c>
      <c r="P720" s="195" t="s">
        <v>1048</v>
      </c>
      <c r="Q720" s="194">
        <v>5</v>
      </c>
      <c r="R720" s="194">
        <v>2</v>
      </c>
      <c r="S720" s="194">
        <v>100</v>
      </c>
      <c r="T720" s="194">
        <v>1</v>
      </c>
      <c r="U720" s="194">
        <v>20</v>
      </c>
      <c r="V720" s="194">
        <v>1</v>
      </c>
      <c r="W720" s="194">
        <v>2</v>
      </c>
      <c r="X720" s="195" t="s">
        <v>1539</v>
      </c>
      <c r="Y720" s="195" t="s">
        <v>1540</v>
      </c>
      <c r="Z720" s="195" t="s">
        <v>1316</v>
      </c>
      <c r="AA720" s="195" t="s">
        <v>1317</v>
      </c>
    </row>
    <row r="721" spans="1:27" x14ac:dyDescent="0.2">
      <c r="A721" s="194">
        <v>20783</v>
      </c>
      <c r="B721" s="195" t="s">
        <v>2992</v>
      </c>
      <c r="C721" s="195" t="s">
        <v>2993</v>
      </c>
      <c r="D721" s="195" t="s">
        <v>2987</v>
      </c>
      <c r="E721" s="195" t="s">
        <v>2988</v>
      </c>
      <c r="F721" s="195" t="s">
        <v>2989</v>
      </c>
      <c r="G721" s="195" t="s">
        <v>265</v>
      </c>
      <c r="H721" s="195" t="s">
        <v>472</v>
      </c>
      <c r="I721" s="195" t="s">
        <v>473</v>
      </c>
      <c r="J721" s="195" t="s">
        <v>474</v>
      </c>
      <c r="K721" s="195" t="s">
        <v>98</v>
      </c>
      <c r="L721" s="195" t="s">
        <v>99</v>
      </c>
      <c r="M721" s="195" t="s">
        <v>497</v>
      </c>
      <c r="N721" s="195" t="s">
        <v>141</v>
      </c>
      <c r="O721" s="195" t="s">
        <v>272</v>
      </c>
      <c r="P721" s="195" t="s">
        <v>1048</v>
      </c>
      <c r="Q721" s="194">
        <v>5</v>
      </c>
      <c r="R721" s="194">
        <v>4</v>
      </c>
      <c r="S721" s="194">
        <v>100</v>
      </c>
      <c r="T721" s="194">
        <v>1</v>
      </c>
      <c r="U721" s="194">
        <v>20</v>
      </c>
      <c r="V721" s="194">
        <v>1</v>
      </c>
      <c r="W721" s="194">
        <v>4</v>
      </c>
      <c r="X721" s="195" t="s">
        <v>1539</v>
      </c>
      <c r="Y721" s="195" t="s">
        <v>1540</v>
      </c>
      <c r="Z721" s="195" t="s">
        <v>1316</v>
      </c>
      <c r="AA721" s="195" t="s">
        <v>1317</v>
      </c>
    </row>
    <row r="722" spans="1:27" x14ac:dyDescent="0.2">
      <c r="A722" s="194">
        <v>20784</v>
      </c>
      <c r="B722" s="195" t="s">
        <v>2994</v>
      </c>
      <c r="C722" s="195" t="s">
        <v>2995</v>
      </c>
      <c r="D722" s="195" t="s">
        <v>2987</v>
      </c>
      <c r="E722" s="195" t="s">
        <v>2988</v>
      </c>
      <c r="F722" s="195" t="s">
        <v>2989</v>
      </c>
      <c r="G722" s="195" t="s">
        <v>265</v>
      </c>
      <c r="H722" s="195" t="s">
        <v>472</v>
      </c>
      <c r="I722" s="195" t="s">
        <v>473</v>
      </c>
      <c r="J722" s="195" t="s">
        <v>474</v>
      </c>
      <c r="K722" s="195" t="s">
        <v>98</v>
      </c>
      <c r="L722" s="195" t="s">
        <v>99</v>
      </c>
      <c r="M722" s="195" t="s">
        <v>497</v>
      </c>
      <c r="N722" s="195" t="s">
        <v>141</v>
      </c>
      <c r="O722" s="195" t="s">
        <v>272</v>
      </c>
      <c r="P722" s="195" t="s">
        <v>1048</v>
      </c>
      <c r="Q722" s="194">
        <v>5</v>
      </c>
      <c r="R722" s="194">
        <v>2</v>
      </c>
      <c r="S722" s="194">
        <v>100</v>
      </c>
      <c r="T722" s="194">
        <v>1</v>
      </c>
      <c r="U722" s="194">
        <v>20</v>
      </c>
      <c r="V722" s="194">
        <v>1</v>
      </c>
      <c r="W722" s="194">
        <v>2</v>
      </c>
      <c r="X722" s="195" t="s">
        <v>1539</v>
      </c>
      <c r="Y722" s="195" t="s">
        <v>1540</v>
      </c>
      <c r="Z722" s="195" t="s">
        <v>1316</v>
      </c>
      <c r="AA722" s="195" t="s">
        <v>1317</v>
      </c>
    </row>
    <row r="723" spans="1:27" x14ac:dyDescent="0.2">
      <c r="A723" s="194">
        <v>20785</v>
      </c>
      <c r="B723" s="195" t="s">
        <v>2996</v>
      </c>
      <c r="C723" s="195" t="s">
        <v>2997</v>
      </c>
      <c r="D723" s="195" t="s">
        <v>2987</v>
      </c>
      <c r="E723" s="195" t="s">
        <v>2988</v>
      </c>
      <c r="F723" s="195" t="s">
        <v>2989</v>
      </c>
      <c r="G723" s="195" t="s">
        <v>265</v>
      </c>
      <c r="H723" s="195" t="s">
        <v>472</v>
      </c>
      <c r="I723" s="195" t="s">
        <v>473</v>
      </c>
      <c r="J723" s="195" t="s">
        <v>474</v>
      </c>
      <c r="K723" s="195" t="s">
        <v>98</v>
      </c>
      <c r="L723" s="195" t="s">
        <v>99</v>
      </c>
      <c r="M723" s="195" t="s">
        <v>497</v>
      </c>
      <c r="N723" s="195" t="s">
        <v>141</v>
      </c>
      <c r="O723" s="195" t="s">
        <v>272</v>
      </c>
      <c r="P723" s="195" t="s">
        <v>1048</v>
      </c>
      <c r="Q723" s="194">
        <v>5</v>
      </c>
      <c r="R723" s="194">
        <v>2</v>
      </c>
      <c r="S723" s="194">
        <v>100</v>
      </c>
      <c r="T723" s="194">
        <v>1</v>
      </c>
      <c r="U723" s="194">
        <v>20</v>
      </c>
      <c r="V723" s="194">
        <v>1</v>
      </c>
      <c r="W723" s="194">
        <v>2</v>
      </c>
      <c r="X723" s="195" t="s">
        <v>1539</v>
      </c>
      <c r="Y723" s="195" t="s">
        <v>1540</v>
      </c>
      <c r="Z723" s="195" t="s">
        <v>1316</v>
      </c>
      <c r="AA723" s="195" t="s">
        <v>1317</v>
      </c>
    </row>
    <row r="724" spans="1:27" x14ac:dyDescent="0.2">
      <c r="A724" s="194">
        <v>20786</v>
      </c>
      <c r="B724" s="195" t="s">
        <v>2998</v>
      </c>
      <c r="C724" s="195" t="s">
        <v>2998</v>
      </c>
      <c r="D724" s="195" t="s">
        <v>2999</v>
      </c>
      <c r="E724" s="195" t="s">
        <v>3000</v>
      </c>
      <c r="F724" s="195" t="s">
        <v>3001</v>
      </c>
      <c r="G724" s="195" t="s">
        <v>265</v>
      </c>
      <c r="H724" s="195" t="s">
        <v>117</v>
      </c>
      <c r="I724" s="195" t="s">
        <v>1550</v>
      </c>
      <c r="J724" s="195" t="s">
        <v>289</v>
      </c>
      <c r="K724" s="195" t="s">
        <v>98</v>
      </c>
      <c r="L724" s="195" t="s">
        <v>118</v>
      </c>
      <c r="M724" s="195" t="s">
        <v>144</v>
      </c>
      <c r="N724" s="195" t="s">
        <v>141</v>
      </c>
      <c r="O724" s="195" t="s">
        <v>272</v>
      </c>
      <c r="P724" s="195" t="s">
        <v>1048</v>
      </c>
      <c r="Q724" s="194">
        <v>1</v>
      </c>
      <c r="R724" s="194">
        <v>6</v>
      </c>
      <c r="S724" s="194">
        <v>60</v>
      </c>
      <c r="T724" s="194">
        <v>1</v>
      </c>
      <c r="U724" s="194">
        <v>60</v>
      </c>
      <c r="V724" s="194">
        <v>1</v>
      </c>
      <c r="W724" s="194">
        <v>6</v>
      </c>
      <c r="X724" s="195" t="s">
        <v>1539</v>
      </c>
      <c r="Y724" s="195" t="s">
        <v>1540</v>
      </c>
      <c r="Z724" s="195" t="s">
        <v>1316</v>
      </c>
      <c r="AA724" s="195" t="s">
        <v>1317</v>
      </c>
    </row>
    <row r="725" spans="1:27" x14ac:dyDescent="0.2">
      <c r="A725" s="194">
        <v>20787</v>
      </c>
      <c r="B725" s="195" t="s">
        <v>3002</v>
      </c>
      <c r="C725" s="195" t="s">
        <v>3002</v>
      </c>
      <c r="D725" s="195" t="s">
        <v>3003</v>
      </c>
      <c r="E725" s="195" t="s">
        <v>3002</v>
      </c>
      <c r="F725" s="195" t="s">
        <v>3002</v>
      </c>
      <c r="G725" s="195" t="s">
        <v>265</v>
      </c>
      <c r="H725" s="195" t="s">
        <v>117</v>
      </c>
      <c r="I725" s="195" t="s">
        <v>1166</v>
      </c>
      <c r="J725" s="195" t="s">
        <v>1167</v>
      </c>
      <c r="K725" s="195" t="s">
        <v>98</v>
      </c>
      <c r="L725" s="195" t="s">
        <v>118</v>
      </c>
      <c r="M725" s="195" t="s">
        <v>138</v>
      </c>
      <c r="N725" s="195" t="s">
        <v>141</v>
      </c>
      <c r="O725" s="195" t="s">
        <v>1075</v>
      </c>
      <c r="P725" s="195" t="s">
        <v>1048</v>
      </c>
      <c r="Q725" s="194">
        <v>1</v>
      </c>
      <c r="R725" s="194">
        <v>3</v>
      </c>
      <c r="S725" s="194">
        <v>60</v>
      </c>
      <c r="T725" s="194">
        <v>1</v>
      </c>
      <c r="U725" s="194">
        <v>60</v>
      </c>
      <c r="V725" s="194">
        <v>1</v>
      </c>
      <c r="W725" s="194">
        <v>3</v>
      </c>
      <c r="X725" s="195" t="s">
        <v>1539</v>
      </c>
      <c r="Y725" s="195" t="s">
        <v>1540</v>
      </c>
      <c r="Z725" s="195" t="s">
        <v>1316</v>
      </c>
      <c r="AA725" s="195" t="s">
        <v>1317</v>
      </c>
    </row>
    <row r="726" spans="1:27" x14ac:dyDescent="0.2">
      <c r="A726" s="194">
        <v>20788</v>
      </c>
      <c r="B726" s="195" t="s">
        <v>3004</v>
      </c>
      <c r="C726" s="195" t="s">
        <v>3004</v>
      </c>
      <c r="D726" s="195" t="s">
        <v>3005</v>
      </c>
      <c r="E726" s="195" t="s">
        <v>3006</v>
      </c>
      <c r="F726" s="195" t="s">
        <v>3006</v>
      </c>
      <c r="G726" s="195" t="s">
        <v>265</v>
      </c>
      <c r="H726" s="195" t="s">
        <v>472</v>
      </c>
      <c r="I726" s="195" t="s">
        <v>473</v>
      </c>
      <c r="J726" s="195" t="s">
        <v>474</v>
      </c>
      <c r="K726" s="195" t="s">
        <v>98</v>
      </c>
      <c r="L726" s="195" t="s">
        <v>99</v>
      </c>
      <c r="M726" s="195" t="s">
        <v>144</v>
      </c>
      <c r="N726" s="195" t="s">
        <v>141</v>
      </c>
      <c r="O726" s="195" t="s">
        <v>1075</v>
      </c>
      <c r="P726" s="195" t="s">
        <v>1040</v>
      </c>
      <c r="Q726" s="194">
        <v>7</v>
      </c>
      <c r="R726" s="194">
        <v>2</v>
      </c>
      <c r="S726" s="194">
        <v>105</v>
      </c>
      <c r="T726" s="194">
        <v>1</v>
      </c>
      <c r="U726" s="194">
        <v>15</v>
      </c>
      <c r="V726" s="194">
        <v>1</v>
      </c>
      <c r="W726" s="194">
        <v>2</v>
      </c>
      <c r="X726" s="195" t="s">
        <v>296</v>
      </c>
      <c r="Y726" s="195" t="s">
        <v>161</v>
      </c>
      <c r="Z726" s="195" t="s">
        <v>1098</v>
      </c>
      <c r="AA726" s="195" t="s">
        <v>1099</v>
      </c>
    </row>
    <row r="727" spans="1:27" x14ac:dyDescent="0.2">
      <c r="A727" s="194">
        <v>20789</v>
      </c>
      <c r="B727" s="195" t="s">
        <v>3007</v>
      </c>
      <c r="C727" s="195" t="s">
        <v>3007</v>
      </c>
      <c r="D727" s="195" t="s">
        <v>3005</v>
      </c>
      <c r="E727" s="195" t="s">
        <v>3006</v>
      </c>
      <c r="F727" s="195" t="s">
        <v>3006</v>
      </c>
      <c r="G727" s="195" t="s">
        <v>265</v>
      </c>
      <c r="H727" s="195" t="s">
        <v>472</v>
      </c>
      <c r="I727" s="195" t="s">
        <v>473</v>
      </c>
      <c r="J727" s="195" t="s">
        <v>474</v>
      </c>
      <c r="K727" s="195" t="s">
        <v>98</v>
      </c>
      <c r="L727" s="195" t="s">
        <v>99</v>
      </c>
      <c r="M727" s="195" t="s">
        <v>144</v>
      </c>
      <c r="N727" s="195" t="s">
        <v>141</v>
      </c>
      <c r="O727" s="195" t="s">
        <v>1075</v>
      </c>
      <c r="P727" s="195" t="s">
        <v>1040</v>
      </c>
      <c r="Q727" s="194">
        <v>7</v>
      </c>
      <c r="R727" s="194">
        <v>2</v>
      </c>
      <c r="S727" s="194">
        <v>105</v>
      </c>
      <c r="T727" s="194">
        <v>1</v>
      </c>
      <c r="U727" s="194">
        <v>15</v>
      </c>
      <c r="V727" s="194">
        <v>1</v>
      </c>
      <c r="W727" s="194">
        <v>2</v>
      </c>
      <c r="X727" s="195" t="s">
        <v>296</v>
      </c>
      <c r="Y727" s="195" t="s">
        <v>161</v>
      </c>
      <c r="Z727" s="195" t="s">
        <v>1098</v>
      </c>
      <c r="AA727" s="195" t="s">
        <v>1099</v>
      </c>
    </row>
    <row r="728" spans="1:27" x14ac:dyDescent="0.2">
      <c r="A728" s="194">
        <v>20790</v>
      </c>
      <c r="B728" s="195" t="s">
        <v>3008</v>
      </c>
      <c r="C728" s="195" t="s">
        <v>3008</v>
      </c>
      <c r="D728" s="195" t="s">
        <v>3005</v>
      </c>
      <c r="E728" s="195" t="s">
        <v>3006</v>
      </c>
      <c r="F728" s="195" t="s">
        <v>3006</v>
      </c>
      <c r="G728" s="195" t="s">
        <v>265</v>
      </c>
      <c r="H728" s="195" t="s">
        <v>472</v>
      </c>
      <c r="I728" s="195" t="s">
        <v>473</v>
      </c>
      <c r="J728" s="195" t="s">
        <v>474</v>
      </c>
      <c r="K728" s="195" t="s">
        <v>98</v>
      </c>
      <c r="L728" s="195" t="s">
        <v>99</v>
      </c>
      <c r="M728" s="195" t="s">
        <v>144</v>
      </c>
      <c r="N728" s="195" t="s">
        <v>141</v>
      </c>
      <c r="O728" s="195" t="s">
        <v>1075</v>
      </c>
      <c r="P728" s="195" t="s">
        <v>1040</v>
      </c>
      <c r="Q728" s="194">
        <v>7</v>
      </c>
      <c r="R728" s="194">
        <v>2</v>
      </c>
      <c r="S728" s="194">
        <v>105</v>
      </c>
      <c r="T728" s="194">
        <v>1</v>
      </c>
      <c r="U728" s="194">
        <v>15</v>
      </c>
      <c r="V728" s="194">
        <v>1</v>
      </c>
      <c r="W728" s="194">
        <v>2</v>
      </c>
      <c r="X728" s="195" t="s">
        <v>296</v>
      </c>
      <c r="Y728" s="195" t="s">
        <v>161</v>
      </c>
      <c r="Z728" s="195" t="s">
        <v>1098</v>
      </c>
      <c r="AA728" s="195" t="s">
        <v>1099</v>
      </c>
    </row>
    <row r="729" spans="1:27" x14ac:dyDescent="0.2">
      <c r="A729" s="194">
        <v>20791</v>
      </c>
      <c r="B729" s="195" t="s">
        <v>3009</v>
      </c>
      <c r="C729" s="195" t="s">
        <v>3009</v>
      </c>
      <c r="D729" s="195" t="s">
        <v>3005</v>
      </c>
      <c r="E729" s="195" t="s">
        <v>3006</v>
      </c>
      <c r="F729" s="195" t="s">
        <v>3006</v>
      </c>
      <c r="G729" s="195" t="s">
        <v>265</v>
      </c>
      <c r="H729" s="195" t="s">
        <v>472</v>
      </c>
      <c r="I729" s="195" t="s">
        <v>473</v>
      </c>
      <c r="J729" s="195" t="s">
        <v>474</v>
      </c>
      <c r="K729" s="195" t="s">
        <v>98</v>
      </c>
      <c r="L729" s="195" t="s">
        <v>99</v>
      </c>
      <c r="M729" s="195" t="s">
        <v>144</v>
      </c>
      <c r="N729" s="195" t="s">
        <v>141</v>
      </c>
      <c r="O729" s="195" t="s">
        <v>1075</v>
      </c>
      <c r="P729" s="195" t="s">
        <v>1040</v>
      </c>
      <c r="Q729" s="194">
        <v>7</v>
      </c>
      <c r="R729" s="194">
        <v>2</v>
      </c>
      <c r="S729" s="194">
        <v>105</v>
      </c>
      <c r="T729" s="194">
        <v>1</v>
      </c>
      <c r="U729" s="194">
        <v>15</v>
      </c>
      <c r="V729" s="194">
        <v>1</v>
      </c>
      <c r="W729" s="194">
        <v>2</v>
      </c>
      <c r="X729" s="195" t="s">
        <v>296</v>
      </c>
      <c r="Y729" s="195" t="s">
        <v>161</v>
      </c>
      <c r="Z729" s="195" t="s">
        <v>1098</v>
      </c>
      <c r="AA729" s="195" t="s">
        <v>1099</v>
      </c>
    </row>
    <row r="730" spans="1:27" x14ac:dyDescent="0.2">
      <c r="A730" s="194">
        <v>20792</v>
      </c>
      <c r="B730" s="195" t="s">
        <v>3010</v>
      </c>
      <c r="C730" s="195" t="s">
        <v>3010</v>
      </c>
      <c r="D730" s="195" t="s">
        <v>3005</v>
      </c>
      <c r="E730" s="195" t="s">
        <v>3006</v>
      </c>
      <c r="F730" s="195" t="s">
        <v>3006</v>
      </c>
      <c r="G730" s="195" t="s">
        <v>265</v>
      </c>
      <c r="H730" s="195" t="s">
        <v>472</v>
      </c>
      <c r="I730" s="195" t="s">
        <v>473</v>
      </c>
      <c r="J730" s="195" t="s">
        <v>474</v>
      </c>
      <c r="K730" s="195" t="s">
        <v>98</v>
      </c>
      <c r="L730" s="195" t="s">
        <v>99</v>
      </c>
      <c r="M730" s="195" t="s">
        <v>144</v>
      </c>
      <c r="N730" s="195" t="s">
        <v>141</v>
      </c>
      <c r="O730" s="195" t="s">
        <v>1075</v>
      </c>
      <c r="P730" s="195" t="s">
        <v>1040</v>
      </c>
      <c r="Q730" s="194">
        <v>7</v>
      </c>
      <c r="R730" s="194">
        <v>2</v>
      </c>
      <c r="S730" s="194">
        <v>105</v>
      </c>
      <c r="T730" s="194">
        <v>1</v>
      </c>
      <c r="U730" s="194">
        <v>15</v>
      </c>
      <c r="V730" s="194">
        <v>1</v>
      </c>
      <c r="W730" s="194">
        <v>2</v>
      </c>
      <c r="X730" s="195" t="s">
        <v>296</v>
      </c>
      <c r="Y730" s="195" t="s">
        <v>161</v>
      </c>
      <c r="Z730" s="195" t="s">
        <v>1098</v>
      </c>
      <c r="AA730" s="195" t="s">
        <v>1099</v>
      </c>
    </row>
    <row r="731" spans="1:27" x14ac:dyDescent="0.2">
      <c r="A731" s="194">
        <v>20793</v>
      </c>
      <c r="B731" s="195" t="s">
        <v>3011</v>
      </c>
      <c r="C731" s="195" t="s">
        <v>3011</v>
      </c>
      <c r="D731" s="195" t="s">
        <v>3005</v>
      </c>
      <c r="E731" s="195" t="s">
        <v>3006</v>
      </c>
      <c r="F731" s="195" t="s">
        <v>3006</v>
      </c>
      <c r="G731" s="195" t="s">
        <v>265</v>
      </c>
      <c r="H731" s="195" t="s">
        <v>472</v>
      </c>
      <c r="I731" s="195" t="s">
        <v>473</v>
      </c>
      <c r="J731" s="195" t="s">
        <v>474</v>
      </c>
      <c r="K731" s="195" t="s">
        <v>98</v>
      </c>
      <c r="L731" s="195" t="s">
        <v>99</v>
      </c>
      <c r="M731" s="195" t="s">
        <v>144</v>
      </c>
      <c r="N731" s="195" t="s">
        <v>141</v>
      </c>
      <c r="O731" s="195" t="s">
        <v>1075</v>
      </c>
      <c r="P731" s="195" t="s">
        <v>1040</v>
      </c>
      <c r="Q731" s="194">
        <v>7</v>
      </c>
      <c r="R731" s="194">
        <v>2</v>
      </c>
      <c r="S731" s="194">
        <v>105</v>
      </c>
      <c r="T731" s="194">
        <v>1</v>
      </c>
      <c r="U731" s="194">
        <v>15</v>
      </c>
      <c r="V731" s="194">
        <v>1</v>
      </c>
      <c r="W731" s="194">
        <v>2</v>
      </c>
      <c r="X731" s="195" t="s">
        <v>296</v>
      </c>
      <c r="Y731" s="195" t="s">
        <v>161</v>
      </c>
      <c r="Z731" s="195" t="s">
        <v>1098</v>
      </c>
      <c r="AA731" s="195" t="s">
        <v>1099</v>
      </c>
    </row>
    <row r="732" spans="1:27" x14ac:dyDescent="0.2">
      <c r="A732" s="194">
        <v>20794</v>
      </c>
      <c r="B732" s="195" t="s">
        <v>3012</v>
      </c>
      <c r="C732" s="195" t="s">
        <v>3012</v>
      </c>
      <c r="D732" s="195" t="s">
        <v>3005</v>
      </c>
      <c r="E732" s="195" t="s">
        <v>3006</v>
      </c>
      <c r="F732" s="195" t="s">
        <v>3006</v>
      </c>
      <c r="G732" s="195" t="s">
        <v>265</v>
      </c>
      <c r="H732" s="195" t="s">
        <v>472</v>
      </c>
      <c r="I732" s="195" t="s">
        <v>473</v>
      </c>
      <c r="J732" s="195" t="s">
        <v>474</v>
      </c>
      <c r="K732" s="195" t="s">
        <v>98</v>
      </c>
      <c r="L732" s="195" t="s">
        <v>99</v>
      </c>
      <c r="M732" s="195" t="s">
        <v>144</v>
      </c>
      <c r="N732" s="195" t="s">
        <v>141</v>
      </c>
      <c r="O732" s="195" t="s">
        <v>1075</v>
      </c>
      <c r="P732" s="195" t="s">
        <v>1040</v>
      </c>
      <c r="Q732" s="194">
        <v>7</v>
      </c>
      <c r="R732" s="194">
        <v>2</v>
      </c>
      <c r="S732" s="194">
        <v>105</v>
      </c>
      <c r="T732" s="194">
        <v>1</v>
      </c>
      <c r="U732" s="194">
        <v>15</v>
      </c>
      <c r="V732" s="194">
        <v>1</v>
      </c>
      <c r="W732" s="194">
        <v>2</v>
      </c>
      <c r="X732" s="195" t="s">
        <v>296</v>
      </c>
      <c r="Y732" s="195" t="s">
        <v>161</v>
      </c>
      <c r="Z732" s="195" t="s">
        <v>1098</v>
      </c>
      <c r="AA732" s="195" t="s">
        <v>1099</v>
      </c>
    </row>
    <row r="733" spans="1:27" x14ac:dyDescent="0.2">
      <c r="A733" s="194">
        <v>20795</v>
      </c>
      <c r="B733" s="195" t="s">
        <v>3013</v>
      </c>
      <c r="C733" s="195" t="s">
        <v>3014</v>
      </c>
      <c r="D733" s="195" t="s">
        <v>3015</v>
      </c>
      <c r="E733" s="195" t="s">
        <v>3016</v>
      </c>
      <c r="F733" s="195" t="s">
        <v>3017</v>
      </c>
      <c r="G733" s="195" t="s">
        <v>217</v>
      </c>
      <c r="H733" s="195" t="s">
        <v>662</v>
      </c>
      <c r="I733" s="195" t="s">
        <v>663</v>
      </c>
      <c r="J733" s="195" t="s">
        <v>343</v>
      </c>
      <c r="K733" s="195" t="s">
        <v>105</v>
      </c>
      <c r="L733" s="195" t="s">
        <v>99</v>
      </c>
      <c r="M733" s="195" t="s">
        <v>264</v>
      </c>
      <c r="N733" s="195" t="s">
        <v>3018</v>
      </c>
      <c r="O733" s="195" t="s">
        <v>272</v>
      </c>
      <c r="P733" s="195" t="s">
        <v>1526</v>
      </c>
      <c r="Q733" s="194">
        <v>1</v>
      </c>
      <c r="R733" s="194">
        <v>9</v>
      </c>
      <c r="S733" s="194">
        <v>20</v>
      </c>
      <c r="T733" s="194">
        <v>1</v>
      </c>
      <c r="U733" s="194">
        <v>20</v>
      </c>
      <c r="V733" s="194">
        <v>1</v>
      </c>
      <c r="W733" s="194">
        <v>9</v>
      </c>
      <c r="X733" s="195" t="s">
        <v>1091</v>
      </c>
      <c r="Y733" s="195" t="s">
        <v>1092</v>
      </c>
      <c r="Z733" s="195" t="s">
        <v>1213</v>
      </c>
      <c r="AA733" s="195" t="s">
        <v>1214</v>
      </c>
    </row>
    <row r="734" spans="1:27" x14ac:dyDescent="0.2">
      <c r="A734" s="194">
        <v>20796</v>
      </c>
      <c r="B734" s="195" t="s">
        <v>3019</v>
      </c>
      <c r="C734" s="195" t="s">
        <v>3019</v>
      </c>
      <c r="D734" s="195" t="s">
        <v>3020</v>
      </c>
      <c r="E734" s="195" t="s">
        <v>3021</v>
      </c>
      <c r="F734" s="195" t="s">
        <v>3022</v>
      </c>
      <c r="G734" s="195" t="s">
        <v>217</v>
      </c>
      <c r="H734" s="195" t="s">
        <v>662</v>
      </c>
      <c r="I734" s="195" t="s">
        <v>663</v>
      </c>
      <c r="J734" s="195" t="s">
        <v>343</v>
      </c>
      <c r="K734" s="195" t="s">
        <v>98</v>
      </c>
      <c r="L734" s="195" t="s">
        <v>99</v>
      </c>
      <c r="M734" s="195" t="s">
        <v>562</v>
      </c>
      <c r="N734" s="195" t="s">
        <v>3018</v>
      </c>
      <c r="O734" s="195" t="s">
        <v>1075</v>
      </c>
      <c r="P734" s="195" t="s">
        <v>1097</v>
      </c>
      <c r="Q734" s="194">
        <v>1</v>
      </c>
      <c r="R734" s="194">
        <v>6</v>
      </c>
      <c r="S734" s="194">
        <v>40</v>
      </c>
      <c r="T734" s="194">
        <v>2</v>
      </c>
      <c r="U734" s="194">
        <v>20</v>
      </c>
      <c r="V734" s="194">
        <v>1</v>
      </c>
      <c r="W734" s="194">
        <v>12</v>
      </c>
      <c r="X734" s="195" t="s">
        <v>3023</v>
      </c>
      <c r="Y734" s="195" t="s">
        <v>3024</v>
      </c>
      <c r="Z734" s="195" t="s">
        <v>1076</v>
      </c>
      <c r="AA734" s="195" t="s">
        <v>1077</v>
      </c>
    </row>
    <row r="735" spans="1:27" x14ac:dyDescent="0.2">
      <c r="A735" s="194">
        <v>20797</v>
      </c>
      <c r="B735" s="195" t="s">
        <v>3025</v>
      </c>
      <c r="C735" s="195" t="s">
        <v>3026</v>
      </c>
      <c r="D735" s="195" t="s">
        <v>3027</v>
      </c>
      <c r="E735" s="195" t="s">
        <v>3025</v>
      </c>
      <c r="F735" s="195" t="s">
        <v>3026</v>
      </c>
      <c r="G735" s="195" t="s">
        <v>265</v>
      </c>
      <c r="H735" s="195" t="s">
        <v>117</v>
      </c>
      <c r="I735" s="195" t="s">
        <v>554</v>
      </c>
      <c r="J735" s="195" t="s">
        <v>555</v>
      </c>
      <c r="K735" s="195" t="s">
        <v>98</v>
      </c>
      <c r="L735" s="195" t="s">
        <v>99</v>
      </c>
      <c r="M735" s="195" t="s">
        <v>347</v>
      </c>
      <c r="N735" s="195" t="s">
        <v>201</v>
      </c>
      <c r="O735" s="195" t="s">
        <v>278</v>
      </c>
      <c r="P735" s="195" t="s">
        <v>1090</v>
      </c>
      <c r="Q735" s="194">
        <v>1</v>
      </c>
      <c r="R735" s="194">
        <v>4</v>
      </c>
      <c r="S735" s="194">
        <v>50</v>
      </c>
      <c r="T735" s="194">
        <v>1</v>
      </c>
      <c r="U735" s="194">
        <v>50</v>
      </c>
      <c r="V735" s="194">
        <v>1</v>
      </c>
      <c r="W735" s="194">
        <v>4</v>
      </c>
      <c r="X735" s="195" t="s">
        <v>3028</v>
      </c>
      <c r="Y735" s="195" t="s">
        <v>3029</v>
      </c>
      <c r="Z735" s="195" t="s">
        <v>1400</v>
      </c>
      <c r="AA735" s="195" t="s">
        <v>1401</v>
      </c>
    </row>
    <row r="736" spans="1:27" x14ac:dyDescent="0.2">
      <c r="A736" s="194">
        <v>20798</v>
      </c>
      <c r="B736" s="195" t="s">
        <v>3030</v>
      </c>
      <c r="C736" s="195" t="s">
        <v>3031</v>
      </c>
      <c r="D736" s="195" t="s">
        <v>3032</v>
      </c>
      <c r="E736" s="195" t="s">
        <v>750</v>
      </c>
      <c r="F736" s="195" t="s">
        <v>3033</v>
      </c>
      <c r="G736" s="195" t="s">
        <v>217</v>
      </c>
      <c r="H736" s="195" t="s">
        <v>117</v>
      </c>
      <c r="I736" s="195" t="s">
        <v>206</v>
      </c>
      <c r="J736" s="195" t="s">
        <v>338</v>
      </c>
      <c r="K736" s="195" t="s">
        <v>98</v>
      </c>
      <c r="L736" s="195" t="s">
        <v>99</v>
      </c>
      <c r="M736" s="195" t="s">
        <v>261</v>
      </c>
      <c r="N736" s="195" t="s">
        <v>201</v>
      </c>
      <c r="O736" s="195" t="s">
        <v>272</v>
      </c>
      <c r="P736" s="195" t="s">
        <v>1040</v>
      </c>
      <c r="Q736" s="194">
        <v>7</v>
      </c>
      <c r="R736" s="194">
        <v>3</v>
      </c>
      <c r="S736" s="194">
        <v>1815</v>
      </c>
      <c r="T736" s="194">
        <v>10</v>
      </c>
      <c r="U736" s="194">
        <v>30</v>
      </c>
      <c r="V736" s="194">
        <v>1</v>
      </c>
      <c r="W736" s="194">
        <v>30</v>
      </c>
      <c r="X736" s="195" t="s">
        <v>361</v>
      </c>
      <c r="Y736" s="195" t="s">
        <v>362</v>
      </c>
      <c r="Z736" s="195" t="s">
        <v>1400</v>
      </c>
      <c r="AA736" s="195" t="s">
        <v>1401</v>
      </c>
    </row>
    <row r="737" spans="1:27" x14ac:dyDescent="0.2">
      <c r="A737" s="194">
        <v>20799</v>
      </c>
      <c r="B737" s="195" t="s">
        <v>751</v>
      </c>
      <c r="C737" s="195" t="s">
        <v>3034</v>
      </c>
      <c r="D737" s="195" t="s">
        <v>3032</v>
      </c>
      <c r="E737" s="195" t="s">
        <v>750</v>
      </c>
      <c r="F737" s="195" t="s">
        <v>3033</v>
      </c>
      <c r="G737" s="195" t="s">
        <v>217</v>
      </c>
      <c r="H737" s="195" t="s">
        <v>117</v>
      </c>
      <c r="I737" s="195" t="s">
        <v>206</v>
      </c>
      <c r="J737" s="195" t="s">
        <v>338</v>
      </c>
      <c r="K737" s="195" t="s">
        <v>98</v>
      </c>
      <c r="L737" s="195" t="s">
        <v>99</v>
      </c>
      <c r="M737" s="195" t="s">
        <v>262</v>
      </c>
      <c r="N737" s="195" t="s">
        <v>201</v>
      </c>
      <c r="O737" s="195" t="s">
        <v>272</v>
      </c>
      <c r="P737" s="195" t="s">
        <v>1040</v>
      </c>
      <c r="Q737" s="194">
        <v>7</v>
      </c>
      <c r="R737" s="194">
        <v>3</v>
      </c>
      <c r="S737" s="194">
        <v>1815</v>
      </c>
      <c r="T737" s="194">
        <v>10</v>
      </c>
      <c r="U737" s="194">
        <v>30</v>
      </c>
      <c r="V737" s="194">
        <v>1</v>
      </c>
      <c r="W737" s="194">
        <v>30</v>
      </c>
      <c r="X737" s="195" t="s">
        <v>361</v>
      </c>
      <c r="Y737" s="195" t="s">
        <v>362</v>
      </c>
      <c r="Z737" s="195" t="s">
        <v>1400</v>
      </c>
      <c r="AA737" s="195" t="s">
        <v>1401</v>
      </c>
    </row>
    <row r="738" spans="1:27" x14ac:dyDescent="0.2">
      <c r="A738" s="194">
        <v>20800</v>
      </c>
      <c r="B738" s="195" t="s">
        <v>3035</v>
      </c>
      <c r="C738" s="195" t="s">
        <v>3036</v>
      </c>
      <c r="D738" s="195" t="s">
        <v>3032</v>
      </c>
      <c r="E738" s="195" t="s">
        <v>750</v>
      </c>
      <c r="F738" s="195" t="s">
        <v>3033</v>
      </c>
      <c r="G738" s="195" t="s">
        <v>217</v>
      </c>
      <c r="H738" s="195" t="s">
        <v>117</v>
      </c>
      <c r="I738" s="195" t="s">
        <v>206</v>
      </c>
      <c r="J738" s="195" t="s">
        <v>338</v>
      </c>
      <c r="K738" s="195" t="s">
        <v>98</v>
      </c>
      <c r="L738" s="195" t="s">
        <v>99</v>
      </c>
      <c r="M738" s="195" t="s">
        <v>262</v>
      </c>
      <c r="N738" s="195" t="s">
        <v>201</v>
      </c>
      <c r="O738" s="195" t="s">
        <v>272</v>
      </c>
      <c r="P738" s="195" t="s">
        <v>1040</v>
      </c>
      <c r="Q738" s="194">
        <v>7</v>
      </c>
      <c r="R738" s="194">
        <v>3</v>
      </c>
      <c r="S738" s="194">
        <v>1815</v>
      </c>
      <c r="T738" s="194">
        <v>10</v>
      </c>
      <c r="U738" s="194">
        <v>30</v>
      </c>
      <c r="V738" s="194">
        <v>1</v>
      </c>
      <c r="W738" s="194">
        <v>30</v>
      </c>
      <c r="X738" s="195" t="s">
        <v>361</v>
      </c>
      <c r="Y738" s="195" t="s">
        <v>362</v>
      </c>
      <c r="Z738" s="195" t="s">
        <v>1400</v>
      </c>
      <c r="AA738" s="195" t="s">
        <v>1401</v>
      </c>
    </row>
    <row r="739" spans="1:27" x14ac:dyDescent="0.2">
      <c r="A739" s="194">
        <v>20801</v>
      </c>
      <c r="B739" s="195" t="s">
        <v>3037</v>
      </c>
      <c r="C739" s="195" t="s">
        <v>3038</v>
      </c>
      <c r="D739" s="195" t="s">
        <v>3032</v>
      </c>
      <c r="E739" s="195" t="s">
        <v>750</v>
      </c>
      <c r="F739" s="195" t="s">
        <v>3033</v>
      </c>
      <c r="G739" s="195" t="s">
        <v>217</v>
      </c>
      <c r="H739" s="195" t="s">
        <v>117</v>
      </c>
      <c r="I739" s="195" t="s">
        <v>206</v>
      </c>
      <c r="J739" s="195" t="s">
        <v>338</v>
      </c>
      <c r="K739" s="195" t="s">
        <v>98</v>
      </c>
      <c r="L739" s="195" t="s">
        <v>99</v>
      </c>
      <c r="M739" s="195" t="s">
        <v>262</v>
      </c>
      <c r="N739" s="195" t="s">
        <v>201</v>
      </c>
      <c r="O739" s="195" t="s">
        <v>272</v>
      </c>
      <c r="P739" s="195" t="s">
        <v>1040</v>
      </c>
      <c r="Q739" s="194">
        <v>7</v>
      </c>
      <c r="R739" s="194">
        <v>3</v>
      </c>
      <c r="S739" s="194">
        <v>1815</v>
      </c>
      <c r="T739" s="194">
        <v>10</v>
      </c>
      <c r="U739" s="194">
        <v>30</v>
      </c>
      <c r="V739" s="194">
        <v>1</v>
      </c>
      <c r="W739" s="194">
        <v>30</v>
      </c>
      <c r="X739" s="195" t="s">
        <v>361</v>
      </c>
      <c r="Y739" s="195" t="s">
        <v>362</v>
      </c>
      <c r="Z739" s="195" t="s">
        <v>1400</v>
      </c>
      <c r="AA739" s="195" t="s">
        <v>1401</v>
      </c>
    </row>
    <row r="740" spans="1:27" x14ac:dyDescent="0.2">
      <c r="A740" s="194">
        <v>20802</v>
      </c>
      <c r="B740" s="195" t="s">
        <v>3039</v>
      </c>
      <c r="C740" s="195" t="s">
        <v>3040</v>
      </c>
      <c r="D740" s="195" t="s">
        <v>3032</v>
      </c>
      <c r="E740" s="195" t="s">
        <v>750</v>
      </c>
      <c r="F740" s="195" t="s">
        <v>3033</v>
      </c>
      <c r="G740" s="195" t="s">
        <v>217</v>
      </c>
      <c r="H740" s="195" t="s">
        <v>117</v>
      </c>
      <c r="I740" s="195" t="s">
        <v>206</v>
      </c>
      <c r="J740" s="195" t="s">
        <v>338</v>
      </c>
      <c r="K740" s="195" t="s">
        <v>98</v>
      </c>
      <c r="L740" s="195" t="s">
        <v>99</v>
      </c>
      <c r="M740" s="195" t="s">
        <v>262</v>
      </c>
      <c r="N740" s="195" t="s">
        <v>201</v>
      </c>
      <c r="O740" s="195" t="s">
        <v>272</v>
      </c>
      <c r="P740" s="195" t="s">
        <v>1040</v>
      </c>
      <c r="Q740" s="194">
        <v>7</v>
      </c>
      <c r="R740" s="194">
        <v>3</v>
      </c>
      <c r="S740" s="194">
        <v>1815</v>
      </c>
      <c r="T740" s="194">
        <v>10</v>
      </c>
      <c r="U740" s="194">
        <v>30</v>
      </c>
      <c r="V740" s="194">
        <v>1</v>
      </c>
      <c r="W740" s="194">
        <v>30</v>
      </c>
      <c r="X740" s="195" t="s">
        <v>361</v>
      </c>
      <c r="Y740" s="195" t="s">
        <v>362</v>
      </c>
      <c r="Z740" s="195" t="s">
        <v>1400</v>
      </c>
      <c r="AA740" s="195" t="s">
        <v>1401</v>
      </c>
    </row>
    <row r="741" spans="1:27" x14ac:dyDescent="0.2">
      <c r="A741" s="194">
        <v>20803</v>
      </c>
      <c r="B741" s="195" t="s">
        <v>3041</v>
      </c>
      <c r="C741" s="195" t="s">
        <v>3042</v>
      </c>
      <c r="D741" s="195" t="s">
        <v>3032</v>
      </c>
      <c r="E741" s="195" t="s">
        <v>750</v>
      </c>
      <c r="F741" s="195" t="s">
        <v>3033</v>
      </c>
      <c r="G741" s="195" t="s">
        <v>217</v>
      </c>
      <c r="H741" s="195" t="s">
        <v>117</v>
      </c>
      <c r="I741" s="195" t="s">
        <v>206</v>
      </c>
      <c r="J741" s="195" t="s">
        <v>338</v>
      </c>
      <c r="K741" s="195" t="s">
        <v>98</v>
      </c>
      <c r="L741" s="195" t="s">
        <v>99</v>
      </c>
      <c r="M741" s="195" t="s">
        <v>262</v>
      </c>
      <c r="N741" s="195" t="s">
        <v>201</v>
      </c>
      <c r="O741" s="195" t="s">
        <v>272</v>
      </c>
      <c r="P741" s="195" t="s">
        <v>1040</v>
      </c>
      <c r="Q741" s="194">
        <v>7</v>
      </c>
      <c r="R741" s="194">
        <v>3</v>
      </c>
      <c r="S741" s="194">
        <v>1815</v>
      </c>
      <c r="T741" s="194">
        <v>10</v>
      </c>
      <c r="U741" s="194">
        <v>30</v>
      </c>
      <c r="V741" s="194">
        <v>1</v>
      </c>
      <c r="W741" s="194">
        <v>30</v>
      </c>
      <c r="X741" s="195" t="s">
        <v>361</v>
      </c>
      <c r="Y741" s="195" t="s">
        <v>362</v>
      </c>
      <c r="Z741" s="195" t="s">
        <v>1400</v>
      </c>
      <c r="AA741" s="195" t="s">
        <v>1401</v>
      </c>
    </row>
    <row r="742" spans="1:27" x14ac:dyDescent="0.2">
      <c r="A742" s="194">
        <v>20804</v>
      </c>
      <c r="B742" s="195" t="s">
        <v>3043</v>
      </c>
      <c r="C742" s="195" t="s">
        <v>3044</v>
      </c>
      <c r="D742" s="195" t="s">
        <v>3032</v>
      </c>
      <c r="E742" s="195" t="s">
        <v>750</v>
      </c>
      <c r="F742" s="195" t="s">
        <v>3033</v>
      </c>
      <c r="G742" s="195" t="s">
        <v>217</v>
      </c>
      <c r="H742" s="195" t="s">
        <v>117</v>
      </c>
      <c r="I742" s="195" t="s">
        <v>206</v>
      </c>
      <c r="J742" s="195" t="s">
        <v>338</v>
      </c>
      <c r="K742" s="195" t="s">
        <v>98</v>
      </c>
      <c r="L742" s="195" t="s">
        <v>99</v>
      </c>
      <c r="M742" s="195" t="s">
        <v>261</v>
      </c>
      <c r="N742" s="195" t="s">
        <v>201</v>
      </c>
      <c r="O742" s="195" t="s">
        <v>272</v>
      </c>
      <c r="P742" s="195" t="s">
        <v>1048</v>
      </c>
      <c r="Q742" s="194">
        <v>7</v>
      </c>
      <c r="R742" s="194">
        <v>6</v>
      </c>
      <c r="S742" s="194">
        <v>1815</v>
      </c>
      <c r="T742" s="194">
        <v>1</v>
      </c>
      <c r="U742" s="194">
        <v>15</v>
      </c>
      <c r="V742" s="194">
        <v>1</v>
      </c>
      <c r="W742" s="194">
        <v>6</v>
      </c>
      <c r="X742" s="195" t="s">
        <v>392</v>
      </c>
      <c r="Y742" s="195" t="s">
        <v>393</v>
      </c>
      <c r="Z742" s="195" t="s">
        <v>1400</v>
      </c>
      <c r="AA742" s="195" t="s">
        <v>1401</v>
      </c>
    </row>
    <row r="743" spans="1:27" x14ac:dyDescent="0.2">
      <c r="A743" s="194">
        <v>20805</v>
      </c>
      <c r="B743" s="195" t="s">
        <v>3045</v>
      </c>
      <c r="C743" s="195" t="s">
        <v>3046</v>
      </c>
      <c r="D743" s="195" t="s">
        <v>3047</v>
      </c>
      <c r="E743" s="195" t="s">
        <v>3048</v>
      </c>
      <c r="F743" s="195" t="s">
        <v>3049</v>
      </c>
      <c r="G743" s="195" t="s">
        <v>217</v>
      </c>
      <c r="H743" s="195" t="s">
        <v>117</v>
      </c>
      <c r="I743" s="195" t="s">
        <v>206</v>
      </c>
      <c r="J743" s="195" t="s">
        <v>338</v>
      </c>
      <c r="K743" s="195" t="s">
        <v>105</v>
      </c>
      <c r="L743" s="195" t="s">
        <v>99</v>
      </c>
      <c r="M743" s="195" t="s">
        <v>262</v>
      </c>
      <c r="N743" s="195" t="s">
        <v>201</v>
      </c>
      <c r="O743" s="195" t="s">
        <v>272</v>
      </c>
      <c r="P743" s="195" t="s">
        <v>1040</v>
      </c>
      <c r="Q743" s="194">
        <v>3</v>
      </c>
      <c r="R743" s="194">
        <v>3</v>
      </c>
      <c r="S743" s="194">
        <v>240</v>
      </c>
      <c r="T743" s="194">
        <v>4</v>
      </c>
      <c r="U743" s="194">
        <v>20</v>
      </c>
      <c r="V743" s="194">
        <v>1</v>
      </c>
      <c r="W743" s="194">
        <v>12</v>
      </c>
      <c r="X743" s="195" t="s">
        <v>392</v>
      </c>
      <c r="Y743" s="195" t="s">
        <v>393</v>
      </c>
      <c r="Z743" s="195" t="s">
        <v>1400</v>
      </c>
      <c r="AA743" s="195" t="s">
        <v>1401</v>
      </c>
    </row>
    <row r="744" spans="1:27" x14ac:dyDescent="0.2">
      <c r="A744" s="194">
        <v>20806</v>
      </c>
      <c r="B744" s="195" t="s">
        <v>3050</v>
      </c>
      <c r="C744" s="195" t="s">
        <v>3051</v>
      </c>
      <c r="D744" s="195" t="s">
        <v>3047</v>
      </c>
      <c r="E744" s="195" t="s">
        <v>3048</v>
      </c>
      <c r="F744" s="195" t="s">
        <v>3049</v>
      </c>
      <c r="G744" s="195" t="s">
        <v>217</v>
      </c>
      <c r="H744" s="195" t="s">
        <v>117</v>
      </c>
      <c r="I744" s="195" t="s">
        <v>206</v>
      </c>
      <c r="J744" s="195" t="s">
        <v>338</v>
      </c>
      <c r="K744" s="195" t="s">
        <v>105</v>
      </c>
      <c r="L744" s="195" t="s">
        <v>99</v>
      </c>
      <c r="M744" s="195" t="s">
        <v>262</v>
      </c>
      <c r="N744" s="195" t="s">
        <v>201</v>
      </c>
      <c r="O744" s="195" t="s">
        <v>272</v>
      </c>
      <c r="P744" s="195" t="s">
        <v>1040</v>
      </c>
      <c r="Q744" s="194">
        <v>3</v>
      </c>
      <c r="R744" s="194">
        <v>3</v>
      </c>
      <c r="S744" s="194">
        <v>240</v>
      </c>
      <c r="T744" s="194">
        <v>4</v>
      </c>
      <c r="U744" s="194">
        <v>20</v>
      </c>
      <c r="V744" s="194">
        <v>1</v>
      </c>
      <c r="W744" s="194">
        <v>12</v>
      </c>
      <c r="X744" s="195" t="s">
        <v>392</v>
      </c>
      <c r="Y744" s="195" t="s">
        <v>393</v>
      </c>
      <c r="Z744" s="195" t="s">
        <v>1400</v>
      </c>
      <c r="AA744" s="195" t="s">
        <v>1401</v>
      </c>
    </row>
    <row r="745" spans="1:27" x14ac:dyDescent="0.2">
      <c r="A745" s="194">
        <v>20807</v>
      </c>
      <c r="B745" s="195" t="s">
        <v>3052</v>
      </c>
      <c r="C745" s="195" t="s">
        <v>3053</v>
      </c>
      <c r="D745" s="195" t="s">
        <v>3047</v>
      </c>
      <c r="E745" s="195" t="s">
        <v>3048</v>
      </c>
      <c r="F745" s="195" t="s">
        <v>3049</v>
      </c>
      <c r="G745" s="195" t="s">
        <v>217</v>
      </c>
      <c r="H745" s="195" t="s">
        <v>117</v>
      </c>
      <c r="I745" s="195" t="s">
        <v>206</v>
      </c>
      <c r="J745" s="195" t="s">
        <v>338</v>
      </c>
      <c r="K745" s="195" t="s">
        <v>105</v>
      </c>
      <c r="L745" s="195" t="s">
        <v>99</v>
      </c>
      <c r="M745" s="195" t="s">
        <v>262</v>
      </c>
      <c r="N745" s="195" t="s">
        <v>201</v>
      </c>
      <c r="O745" s="195" t="s">
        <v>272</v>
      </c>
      <c r="P745" s="195" t="s">
        <v>1040</v>
      </c>
      <c r="Q745" s="194">
        <v>3</v>
      </c>
      <c r="R745" s="194">
        <v>3</v>
      </c>
      <c r="S745" s="194">
        <v>240</v>
      </c>
      <c r="T745" s="194">
        <v>4</v>
      </c>
      <c r="U745" s="194">
        <v>20</v>
      </c>
      <c r="V745" s="194">
        <v>1</v>
      </c>
      <c r="W745" s="194">
        <v>12</v>
      </c>
      <c r="X745" s="195" t="s">
        <v>392</v>
      </c>
      <c r="Y745" s="195" t="s">
        <v>393</v>
      </c>
      <c r="Z745" s="195" t="s">
        <v>1400</v>
      </c>
      <c r="AA745" s="195" t="s">
        <v>1401</v>
      </c>
    </row>
    <row r="746" spans="1:27" x14ac:dyDescent="0.2">
      <c r="A746" s="194">
        <v>20808</v>
      </c>
      <c r="B746" s="195" t="s">
        <v>3054</v>
      </c>
      <c r="C746" s="195" t="s">
        <v>3054</v>
      </c>
      <c r="D746" s="195" t="s">
        <v>3055</v>
      </c>
      <c r="E746" s="195" t="s">
        <v>3054</v>
      </c>
      <c r="F746" s="195" t="s">
        <v>3056</v>
      </c>
      <c r="G746" s="195" t="s">
        <v>265</v>
      </c>
      <c r="H746" s="195" t="s">
        <v>117</v>
      </c>
      <c r="I746" s="195" t="s">
        <v>130</v>
      </c>
      <c r="J746" s="195" t="s">
        <v>351</v>
      </c>
      <c r="K746" s="195" t="s">
        <v>98</v>
      </c>
      <c r="L746" s="195" t="s">
        <v>118</v>
      </c>
      <c r="M746" s="195" t="s">
        <v>262</v>
      </c>
      <c r="N746" s="195" t="s">
        <v>201</v>
      </c>
      <c r="O746" s="195" t="s">
        <v>272</v>
      </c>
      <c r="P746" s="195" t="s">
        <v>1048</v>
      </c>
      <c r="Q746" s="194">
        <v>1</v>
      </c>
      <c r="R746" s="194">
        <v>3</v>
      </c>
      <c r="S746" s="194">
        <v>320</v>
      </c>
      <c r="T746" s="194">
        <v>8</v>
      </c>
      <c r="U746" s="194">
        <v>40</v>
      </c>
      <c r="V746" s="194">
        <v>1</v>
      </c>
      <c r="W746" s="194">
        <v>24</v>
      </c>
      <c r="X746" s="195" t="s">
        <v>361</v>
      </c>
      <c r="Y746" s="195" t="s">
        <v>362</v>
      </c>
      <c r="Z746" s="195" t="s">
        <v>1400</v>
      </c>
      <c r="AA746" s="195" t="s">
        <v>1401</v>
      </c>
    </row>
    <row r="747" spans="1:27" x14ac:dyDescent="0.2">
      <c r="A747" s="194">
        <v>20809</v>
      </c>
      <c r="B747" s="195" t="s">
        <v>3057</v>
      </c>
      <c r="C747" s="195" t="s">
        <v>3058</v>
      </c>
      <c r="D747" s="195" t="s">
        <v>3059</v>
      </c>
      <c r="E747" s="195" t="s">
        <v>3060</v>
      </c>
      <c r="F747" s="195" t="s">
        <v>3061</v>
      </c>
      <c r="G747" s="195" t="s">
        <v>265</v>
      </c>
      <c r="H747" s="195" t="s">
        <v>117</v>
      </c>
      <c r="I747" s="195" t="s">
        <v>206</v>
      </c>
      <c r="J747" s="195" t="s">
        <v>338</v>
      </c>
      <c r="K747" s="195" t="s">
        <v>98</v>
      </c>
      <c r="L747" s="195" t="s">
        <v>99</v>
      </c>
      <c r="M747" s="195" t="s">
        <v>262</v>
      </c>
      <c r="N747" s="195" t="s">
        <v>201</v>
      </c>
      <c r="O747" s="195" t="s">
        <v>272</v>
      </c>
      <c r="P747" s="195" t="s">
        <v>1040</v>
      </c>
      <c r="Q747" s="194">
        <v>5</v>
      </c>
      <c r="R747" s="194">
        <v>3</v>
      </c>
      <c r="S747" s="194">
        <v>440</v>
      </c>
      <c r="T747" s="194">
        <v>10</v>
      </c>
      <c r="U747" s="194">
        <v>20</v>
      </c>
      <c r="V747" s="194">
        <v>1</v>
      </c>
      <c r="W747" s="194">
        <v>30</v>
      </c>
      <c r="X747" s="195" t="s">
        <v>361</v>
      </c>
      <c r="Y747" s="195" t="s">
        <v>362</v>
      </c>
      <c r="Z747" s="195" t="s">
        <v>1400</v>
      </c>
      <c r="AA747" s="195" t="s">
        <v>1401</v>
      </c>
    </row>
    <row r="748" spans="1:27" x14ac:dyDescent="0.2">
      <c r="A748" s="194">
        <v>20810</v>
      </c>
      <c r="B748" s="195" t="s">
        <v>3062</v>
      </c>
      <c r="C748" s="195" t="s">
        <v>3063</v>
      </c>
      <c r="D748" s="195" t="s">
        <v>3059</v>
      </c>
      <c r="E748" s="195" t="s">
        <v>3060</v>
      </c>
      <c r="F748" s="195" t="s">
        <v>3061</v>
      </c>
      <c r="G748" s="195" t="s">
        <v>265</v>
      </c>
      <c r="H748" s="195" t="s">
        <v>117</v>
      </c>
      <c r="I748" s="195" t="s">
        <v>206</v>
      </c>
      <c r="J748" s="195" t="s">
        <v>338</v>
      </c>
      <c r="K748" s="195" t="s">
        <v>98</v>
      </c>
      <c r="L748" s="195" t="s">
        <v>99</v>
      </c>
      <c r="M748" s="195" t="s">
        <v>262</v>
      </c>
      <c r="N748" s="195" t="s">
        <v>201</v>
      </c>
      <c r="O748" s="195" t="s">
        <v>272</v>
      </c>
      <c r="P748" s="195" t="s">
        <v>1040</v>
      </c>
      <c r="Q748" s="194">
        <v>5</v>
      </c>
      <c r="R748" s="194">
        <v>3</v>
      </c>
      <c r="S748" s="194">
        <v>440</v>
      </c>
      <c r="T748" s="194">
        <v>3</v>
      </c>
      <c r="U748" s="194">
        <v>20</v>
      </c>
      <c r="V748" s="194">
        <v>1</v>
      </c>
      <c r="W748" s="194">
        <v>9</v>
      </c>
      <c r="X748" s="195" t="s">
        <v>361</v>
      </c>
      <c r="Y748" s="195" t="s">
        <v>362</v>
      </c>
      <c r="Z748" s="195" t="s">
        <v>1400</v>
      </c>
      <c r="AA748" s="195" t="s">
        <v>1401</v>
      </c>
    </row>
    <row r="749" spans="1:27" x14ac:dyDescent="0.2">
      <c r="A749" s="194">
        <v>20811</v>
      </c>
      <c r="B749" s="195" t="s">
        <v>3064</v>
      </c>
      <c r="C749" s="195" t="s">
        <v>3065</v>
      </c>
      <c r="D749" s="195" t="s">
        <v>3059</v>
      </c>
      <c r="E749" s="195" t="s">
        <v>3060</v>
      </c>
      <c r="F749" s="195" t="s">
        <v>3061</v>
      </c>
      <c r="G749" s="195" t="s">
        <v>265</v>
      </c>
      <c r="H749" s="195" t="s">
        <v>117</v>
      </c>
      <c r="I749" s="195" t="s">
        <v>206</v>
      </c>
      <c r="J749" s="195" t="s">
        <v>338</v>
      </c>
      <c r="K749" s="195" t="s">
        <v>98</v>
      </c>
      <c r="L749" s="195" t="s">
        <v>99</v>
      </c>
      <c r="M749" s="195" t="s">
        <v>262</v>
      </c>
      <c r="N749" s="195" t="s">
        <v>201</v>
      </c>
      <c r="O749" s="195" t="s">
        <v>272</v>
      </c>
      <c r="P749" s="195" t="s">
        <v>1040</v>
      </c>
      <c r="Q749" s="194">
        <v>5</v>
      </c>
      <c r="R749" s="194">
        <v>3</v>
      </c>
      <c r="S749" s="194">
        <v>440</v>
      </c>
      <c r="T749" s="194">
        <v>3</v>
      </c>
      <c r="U749" s="194">
        <v>20</v>
      </c>
      <c r="V749" s="194">
        <v>1</v>
      </c>
      <c r="W749" s="194">
        <v>9</v>
      </c>
      <c r="X749" s="195" t="s">
        <v>361</v>
      </c>
      <c r="Y749" s="195" t="s">
        <v>362</v>
      </c>
      <c r="Z749" s="195" t="s">
        <v>1400</v>
      </c>
      <c r="AA749" s="195" t="s">
        <v>1401</v>
      </c>
    </row>
    <row r="750" spans="1:27" x14ac:dyDescent="0.2">
      <c r="A750" s="194">
        <v>20812</v>
      </c>
      <c r="B750" s="195" t="s">
        <v>3066</v>
      </c>
      <c r="C750" s="195" t="s">
        <v>3067</v>
      </c>
      <c r="D750" s="195" t="s">
        <v>3059</v>
      </c>
      <c r="E750" s="195" t="s">
        <v>3060</v>
      </c>
      <c r="F750" s="195" t="s">
        <v>3061</v>
      </c>
      <c r="G750" s="195" t="s">
        <v>265</v>
      </c>
      <c r="H750" s="195" t="s">
        <v>117</v>
      </c>
      <c r="I750" s="195" t="s">
        <v>206</v>
      </c>
      <c r="J750" s="195" t="s">
        <v>338</v>
      </c>
      <c r="K750" s="195" t="s">
        <v>98</v>
      </c>
      <c r="L750" s="195" t="s">
        <v>99</v>
      </c>
      <c r="M750" s="195" t="s">
        <v>262</v>
      </c>
      <c r="N750" s="195" t="s">
        <v>201</v>
      </c>
      <c r="O750" s="195" t="s">
        <v>272</v>
      </c>
      <c r="P750" s="195" t="s">
        <v>1040</v>
      </c>
      <c r="Q750" s="194">
        <v>5</v>
      </c>
      <c r="R750" s="194">
        <v>3</v>
      </c>
      <c r="S750" s="194">
        <v>440</v>
      </c>
      <c r="T750" s="194">
        <v>3</v>
      </c>
      <c r="U750" s="194">
        <v>20</v>
      </c>
      <c r="V750" s="194">
        <v>1</v>
      </c>
      <c r="W750" s="194">
        <v>9</v>
      </c>
      <c r="X750" s="195" t="s">
        <v>361</v>
      </c>
      <c r="Y750" s="195" t="s">
        <v>362</v>
      </c>
      <c r="Z750" s="195" t="s">
        <v>1400</v>
      </c>
      <c r="AA750" s="195" t="s">
        <v>1401</v>
      </c>
    </row>
    <row r="751" spans="1:27" x14ac:dyDescent="0.2">
      <c r="A751" s="194">
        <v>20813</v>
      </c>
      <c r="B751" s="195" t="s">
        <v>3068</v>
      </c>
      <c r="C751" s="195" t="s">
        <v>3069</v>
      </c>
      <c r="D751" s="195" t="s">
        <v>3059</v>
      </c>
      <c r="E751" s="195" t="s">
        <v>3060</v>
      </c>
      <c r="F751" s="195" t="s">
        <v>3061</v>
      </c>
      <c r="G751" s="195" t="s">
        <v>265</v>
      </c>
      <c r="H751" s="195" t="s">
        <v>117</v>
      </c>
      <c r="I751" s="195" t="s">
        <v>206</v>
      </c>
      <c r="J751" s="195" t="s">
        <v>338</v>
      </c>
      <c r="K751" s="195" t="s">
        <v>98</v>
      </c>
      <c r="L751" s="195" t="s">
        <v>99</v>
      </c>
      <c r="M751" s="195" t="s">
        <v>262</v>
      </c>
      <c r="N751" s="195" t="s">
        <v>201</v>
      </c>
      <c r="O751" s="195" t="s">
        <v>272</v>
      </c>
      <c r="P751" s="195" t="s">
        <v>1040</v>
      </c>
      <c r="Q751" s="194">
        <v>5</v>
      </c>
      <c r="R751" s="194">
        <v>3</v>
      </c>
      <c r="S751" s="194">
        <v>440</v>
      </c>
      <c r="T751" s="194">
        <v>3</v>
      </c>
      <c r="U751" s="194">
        <v>20</v>
      </c>
      <c r="V751" s="194">
        <v>1</v>
      </c>
      <c r="W751" s="194">
        <v>9</v>
      </c>
      <c r="X751" s="195" t="s">
        <v>361</v>
      </c>
      <c r="Y751" s="195" t="s">
        <v>362</v>
      </c>
      <c r="Z751" s="195" t="s">
        <v>1400</v>
      </c>
      <c r="AA751" s="195" t="s">
        <v>1401</v>
      </c>
    </row>
    <row r="752" spans="1:27" x14ac:dyDescent="0.2">
      <c r="A752" s="194">
        <v>20814</v>
      </c>
      <c r="B752" s="195" t="s">
        <v>3070</v>
      </c>
      <c r="C752" s="195" t="s">
        <v>3071</v>
      </c>
      <c r="D752" s="195" t="s">
        <v>3072</v>
      </c>
      <c r="E752" s="195" t="s">
        <v>3073</v>
      </c>
      <c r="F752" s="195" t="s">
        <v>3074</v>
      </c>
      <c r="G752" s="195" t="s">
        <v>265</v>
      </c>
      <c r="H752" s="195" t="s">
        <v>117</v>
      </c>
      <c r="I752" s="195" t="s">
        <v>206</v>
      </c>
      <c r="J752" s="195" t="s">
        <v>338</v>
      </c>
      <c r="K752" s="195" t="s">
        <v>105</v>
      </c>
      <c r="L752" s="195" t="s">
        <v>99</v>
      </c>
      <c r="M752" s="195" t="s">
        <v>262</v>
      </c>
      <c r="N752" s="195" t="s">
        <v>201</v>
      </c>
      <c r="O752" s="195" t="s">
        <v>272</v>
      </c>
      <c r="P752" s="195" t="s">
        <v>1040</v>
      </c>
      <c r="Q752" s="194">
        <v>4</v>
      </c>
      <c r="R752" s="194">
        <v>3</v>
      </c>
      <c r="S752" s="194">
        <v>160</v>
      </c>
      <c r="T752" s="194">
        <v>2</v>
      </c>
      <c r="U752" s="194">
        <v>20</v>
      </c>
      <c r="V752" s="194">
        <v>1</v>
      </c>
      <c r="W752" s="194">
        <v>6</v>
      </c>
      <c r="X752" s="195" t="s">
        <v>361</v>
      </c>
      <c r="Y752" s="195" t="s">
        <v>362</v>
      </c>
      <c r="Z752" s="195" t="s">
        <v>1400</v>
      </c>
      <c r="AA752" s="195" t="s">
        <v>1401</v>
      </c>
    </row>
    <row r="753" spans="1:27" x14ac:dyDescent="0.2">
      <c r="A753" s="194">
        <v>20815</v>
      </c>
      <c r="B753" s="195" t="s">
        <v>3075</v>
      </c>
      <c r="C753" s="195" t="s">
        <v>3076</v>
      </c>
      <c r="D753" s="195" t="s">
        <v>3072</v>
      </c>
      <c r="E753" s="195" t="s">
        <v>3073</v>
      </c>
      <c r="F753" s="195" t="s">
        <v>3074</v>
      </c>
      <c r="G753" s="195" t="s">
        <v>265</v>
      </c>
      <c r="H753" s="195" t="s">
        <v>117</v>
      </c>
      <c r="I753" s="195" t="s">
        <v>206</v>
      </c>
      <c r="J753" s="195" t="s">
        <v>338</v>
      </c>
      <c r="K753" s="195" t="s">
        <v>105</v>
      </c>
      <c r="L753" s="195" t="s">
        <v>99</v>
      </c>
      <c r="M753" s="195" t="s">
        <v>262</v>
      </c>
      <c r="N753" s="195" t="s">
        <v>201</v>
      </c>
      <c r="O753" s="195" t="s">
        <v>272</v>
      </c>
      <c r="P753" s="195" t="s">
        <v>1040</v>
      </c>
      <c r="Q753" s="194">
        <v>4</v>
      </c>
      <c r="R753" s="194">
        <v>3</v>
      </c>
      <c r="S753" s="194">
        <v>160</v>
      </c>
      <c r="T753" s="194">
        <v>2</v>
      </c>
      <c r="U753" s="194">
        <v>20</v>
      </c>
      <c r="V753" s="194">
        <v>1</v>
      </c>
      <c r="W753" s="194">
        <v>6</v>
      </c>
      <c r="X753" s="195" t="s">
        <v>361</v>
      </c>
      <c r="Y753" s="195" t="s">
        <v>362</v>
      </c>
      <c r="Z753" s="195" t="s">
        <v>1400</v>
      </c>
      <c r="AA753" s="195" t="s">
        <v>1401</v>
      </c>
    </row>
    <row r="754" spans="1:27" x14ac:dyDescent="0.2">
      <c r="A754" s="194">
        <v>20816</v>
      </c>
      <c r="B754" s="195" t="s">
        <v>3077</v>
      </c>
      <c r="C754" s="195" t="s">
        <v>3078</v>
      </c>
      <c r="D754" s="195" t="s">
        <v>3072</v>
      </c>
      <c r="E754" s="195" t="s">
        <v>3073</v>
      </c>
      <c r="F754" s="195" t="s">
        <v>3074</v>
      </c>
      <c r="G754" s="195" t="s">
        <v>265</v>
      </c>
      <c r="H754" s="195" t="s">
        <v>117</v>
      </c>
      <c r="I754" s="195" t="s">
        <v>206</v>
      </c>
      <c r="J754" s="195" t="s">
        <v>338</v>
      </c>
      <c r="K754" s="195" t="s">
        <v>105</v>
      </c>
      <c r="L754" s="195" t="s">
        <v>99</v>
      </c>
      <c r="M754" s="195" t="s">
        <v>262</v>
      </c>
      <c r="N754" s="195" t="s">
        <v>201</v>
      </c>
      <c r="O754" s="195" t="s">
        <v>272</v>
      </c>
      <c r="P754" s="195" t="s">
        <v>1040</v>
      </c>
      <c r="Q754" s="194">
        <v>4</v>
      </c>
      <c r="R754" s="194">
        <v>3</v>
      </c>
      <c r="S754" s="194">
        <v>160</v>
      </c>
      <c r="T754" s="194">
        <v>2</v>
      </c>
      <c r="U754" s="194">
        <v>20</v>
      </c>
      <c r="V754" s="194">
        <v>1</v>
      </c>
      <c r="W754" s="194">
        <v>6</v>
      </c>
      <c r="X754" s="195" t="s">
        <v>361</v>
      </c>
      <c r="Y754" s="195" t="s">
        <v>362</v>
      </c>
      <c r="Z754" s="195" t="s">
        <v>1400</v>
      </c>
      <c r="AA754" s="195" t="s">
        <v>1401</v>
      </c>
    </row>
    <row r="755" spans="1:27" x14ac:dyDescent="0.2">
      <c r="A755" s="194">
        <v>20817</v>
      </c>
      <c r="B755" s="195" t="s">
        <v>3079</v>
      </c>
      <c r="C755" s="195" t="s">
        <v>3080</v>
      </c>
      <c r="D755" s="195" t="s">
        <v>3072</v>
      </c>
      <c r="E755" s="195" t="s">
        <v>3073</v>
      </c>
      <c r="F755" s="195" t="s">
        <v>3074</v>
      </c>
      <c r="G755" s="195" t="s">
        <v>265</v>
      </c>
      <c r="H755" s="195" t="s">
        <v>117</v>
      </c>
      <c r="I755" s="195" t="s">
        <v>206</v>
      </c>
      <c r="J755" s="195" t="s">
        <v>338</v>
      </c>
      <c r="K755" s="195" t="s">
        <v>105</v>
      </c>
      <c r="L755" s="195" t="s">
        <v>99</v>
      </c>
      <c r="M755" s="195" t="s">
        <v>262</v>
      </c>
      <c r="N755" s="195" t="s">
        <v>201</v>
      </c>
      <c r="O755" s="195" t="s">
        <v>272</v>
      </c>
      <c r="P755" s="195" t="s">
        <v>1040</v>
      </c>
      <c r="Q755" s="194">
        <v>4</v>
      </c>
      <c r="R755" s="194">
        <v>3</v>
      </c>
      <c r="S755" s="194">
        <v>160</v>
      </c>
      <c r="T755" s="194">
        <v>2</v>
      </c>
      <c r="U755" s="194">
        <v>20</v>
      </c>
      <c r="V755" s="194">
        <v>1</v>
      </c>
      <c r="W755" s="194">
        <v>6</v>
      </c>
      <c r="X755" s="195" t="s">
        <v>361</v>
      </c>
      <c r="Y755" s="195" t="s">
        <v>362</v>
      </c>
      <c r="Z755" s="195" t="s">
        <v>1400</v>
      </c>
      <c r="AA755" s="195" t="s">
        <v>1401</v>
      </c>
    </row>
    <row r="756" spans="1:27" x14ac:dyDescent="0.2">
      <c r="A756" s="194">
        <v>20818</v>
      </c>
      <c r="B756" s="195" t="s">
        <v>3081</v>
      </c>
      <c r="C756" s="195" t="s">
        <v>3081</v>
      </c>
      <c r="D756" s="195" t="s">
        <v>3082</v>
      </c>
      <c r="E756" s="195" t="s">
        <v>3083</v>
      </c>
      <c r="F756" s="195" t="s">
        <v>3083</v>
      </c>
      <c r="G756" s="195" t="s">
        <v>217</v>
      </c>
      <c r="H756" s="195" t="s">
        <v>407</v>
      </c>
      <c r="I756" s="195" t="s">
        <v>408</v>
      </c>
      <c r="J756" s="195" t="s">
        <v>409</v>
      </c>
      <c r="K756" s="195" t="s">
        <v>98</v>
      </c>
      <c r="L756" s="195" t="s">
        <v>110</v>
      </c>
      <c r="M756" s="195" t="s">
        <v>262</v>
      </c>
      <c r="N756" s="195" t="s">
        <v>201</v>
      </c>
      <c r="O756" s="195" t="s">
        <v>272</v>
      </c>
      <c r="P756" s="195" t="s">
        <v>1526</v>
      </c>
      <c r="Q756" s="194">
        <v>2</v>
      </c>
      <c r="R756" s="194">
        <v>12</v>
      </c>
      <c r="S756" s="194">
        <v>50</v>
      </c>
      <c r="T756" s="194">
        <v>1</v>
      </c>
      <c r="U756" s="194">
        <v>25</v>
      </c>
      <c r="V756" s="194">
        <v>1</v>
      </c>
      <c r="W756" s="194">
        <v>12</v>
      </c>
      <c r="X756" s="195" t="s">
        <v>329</v>
      </c>
      <c r="Y756" s="195" t="s">
        <v>330</v>
      </c>
      <c r="Z756" s="195" t="s">
        <v>1400</v>
      </c>
      <c r="AA756" s="195" t="s">
        <v>1401</v>
      </c>
    </row>
    <row r="757" spans="1:27" x14ac:dyDescent="0.2">
      <c r="A757" s="194">
        <v>20819</v>
      </c>
      <c r="B757" s="195" t="s">
        <v>3084</v>
      </c>
      <c r="C757" s="195" t="s">
        <v>3084</v>
      </c>
      <c r="D757" s="195" t="s">
        <v>3082</v>
      </c>
      <c r="E757" s="195" t="s">
        <v>3083</v>
      </c>
      <c r="F757" s="195" t="s">
        <v>3083</v>
      </c>
      <c r="G757" s="195" t="s">
        <v>217</v>
      </c>
      <c r="H757" s="195" t="s">
        <v>407</v>
      </c>
      <c r="I757" s="195" t="s">
        <v>408</v>
      </c>
      <c r="J757" s="195" t="s">
        <v>409</v>
      </c>
      <c r="K757" s="195" t="s">
        <v>98</v>
      </c>
      <c r="L757" s="195" t="s">
        <v>110</v>
      </c>
      <c r="M757" s="195" t="s">
        <v>262</v>
      </c>
      <c r="N757" s="195" t="s">
        <v>201</v>
      </c>
      <c r="O757" s="195" t="s">
        <v>272</v>
      </c>
      <c r="P757" s="195" t="s">
        <v>1526</v>
      </c>
      <c r="Q757" s="194">
        <v>2</v>
      </c>
      <c r="R757" s="194">
        <v>12</v>
      </c>
      <c r="S757" s="194">
        <v>50</v>
      </c>
      <c r="T757" s="194">
        <v>1</v>
      </c>
      <c r="U757" s="194">
        <v>25</v>
      </c>
      <c r="V757" s="194">
        <v>1</v>
      </c>
      <c r="W757" s="194">
        <v>12</v>
      </c>
      <c r="X757" s="195" t="s">
        <v>329</v>
      </c>
      <c r="Y757" s="195" t="s">
        <v>330</v>
      </c>
      <c r="Z757" s="195" t="s">
        <v>1400</v>
      </c>
      <c r="AA757" s="195" t="s">
        <v>1401</v>
      </c>
    </row>
    <row r="758" spans="1:27" x14ac:dyDescent="0.2">
      <c r="A758" s="194">
        <v>20820</v>
      </c>
      <c r="B758" s="195" t="s">
        <v>756</v>
      </c>
      <c r="C758" s="195" t="s">
        <v>3085</v>
      </c>
      <c r="D758" s="195" t="s">
        <v>3086</v>
      </c>
      <c r="E758" s="195" t="s">
        <v>756</v>
      </c>
      <c r="F758" s="195" t="s">
        <v>756</v>
      </c>
      <c r="G758" s="195" t="s">
        <v>217</v>
      </c>
      <c r="H758" s="195" t="s">
        <v>407</v>
      </c>
      <c r="I758" s="195" t="s">
        <v>408</v>
      </c>
      <c r="J758" s="195" t="s">
        <v>409</v>
      </c>
      <c r="K758" s="195" t="s">
        <v>105</v>
      </c>
      <c r="L758" s="195" t="s">
        <v>99</v>
      </c>
      <c r="M758" s="195" t="s">
        <v>262</v>
      </c>
      <c r="N758" s="195" t="s">
        <v>201</v>
      </c>
      <c r="O758" s="195" t="s">
        <v>272</v>
      </c>
      <c r="P758" s="195" t="s">
        <v>1526</v>
      </c>
      <c r="Q758" s="194">
        <v>2</v>
      </c>
      <c r="R758" s="194">
        <v>6</v>
      </c>
      <c r="S758" s="194">
        <v>30</v>
      </c>
      <c r="T758" s="194">
        <v>1</v>
      </c>
      <c r="U758" s="194">
        <v>15</v>
      </c>
      <c r="V758" s="194">
        <v>1</v>
      </c>
      <c r="W758" s="194">
        <v>6</v>
      </c>
      <c r="X758" s="195" t="s">
        <v>503</v>
      </c>
      <c r="Y758" s="195" t="s">
        <v>504</v>
      </c>
      <c r="Z758" s="195" t="s">
        <v>1400</v>
      </c>
      <c r="AA758" s="195" t="s">
        <v>1401</v>
      </c>
    </row>
    <row r="759" spans="1:27" x14ac:dyDescent="0.2">
      <c r="A759" s="194">
        <v>20821</v>
      </c>
      <c r="B759" s="195" t="s">
        <v>3087</v>
      </c>
      <c r="C759" s="195" t="s">
        <v>3087</v>
      </c>
      <c r="D759" s="195" t="s">
        <v>3086</v>
      </c>
      <c r="E759" s="195" t="s">
        <v>756</v>
      </c>
      <c r="F759" s="195" t="s">
        <v>756</v>
      </c>
      <c r="G759" s="195" t="s">
        <v>217</v>
      </c>
      <c r="H759" s="195" t="s">
        <v>407</v>
      </c>
      <c r="I759" s="195" t="s">
        <v>408</v>
      </c>
      <c r="J759" s="195" t="s">
        <v>409</v>
      </c>
      <c r="K759" s="195" t="s">
        <v>105</v>
      </c>
      <c r="L759" s="195" t="s">
        <v>99</v>
      </c>
      <c r="M759" s="195" t="s">
        <v>262</v>
      </c>
      <c r="N759" s="195" t="s">
        <v>201</v>
      </c>
      <c r="O759" s="195" t="s">
        <v>272</v>
      </c>
      <c r="P759" s="195" t="s">
        <v>1526</v>
      </c>
      <c r="Q759" s="194">
        <v>2</v>
      </c>
      <c r="R759" s="194">
        <v>3</v>
      </c>
      <c r="S759" s="194">
        <v>30</v>
      </c>
      <c r="T759" s="194">
        <v>1</v>
      </c>
      <c r="U759" s="194">
        <v>15</v>
      </c>
      <c r="V759" s="194">
        <v>1</v>
      </c>
      <c r="W759" s="194">
        <v>3</v>
      </c>
      <c r="X759" s="195" t="s">
        <v>503</v>
      </c>
      <c r="Y759" s="195" t="s">
        <v>504</v>
      </c>
      <c r="Z759" s="195" t="s">
        <v>1400</v>
      </c>
      <c r="AA759" s="195" t="s">
        <v>1401</v>
      </c>
    </row>
    <row r="760" spans="1:27" x14ac:dyDescent="0.2">
      <c r="A760" s="194">
        <v>20822</v>
      </c>
      <c r="B760" s="195" t="s">
        <v>752</v>
      </c>
      <c r="C760" s="195" t="s">
        <v>3088</v>
      </c>
      <c r="D760" s="195" t="s">
        <v>3089</v>
      </c>
      <c r="E760" s="195" t="s">
        <v>752</v>
      </c>
      <c r="F760" s="195" t="s">
        <v>752</v>
      </c>
      <c r="G760" s="195" t="s">
        <v>217</v>
      </c>
      <c r="H760" s="195" t="s">
        <v>407</v>
      </c>
      <c r="I760" s="195" t="s">
        <v>408</v>
      </c>
      <c r="J760" s="195" t="s">
        <v>409</v>
      </c>
      <c r="K760" s="195" t="s">
        <v>105</v>
      </c>
      <c r="L760" s="195" t="s">
        <v>99</v>
      </c>
      <c r="M760" s="195" t="s">
        <v>262</v>
      </c>
      <c r="N760" s="195" t="s">
        <v>201</v>
      </c>
      <c r="O760" s="195" t="s">
        <v>272</v>
      </c>
      <c r="P760" s="195" t="s">
        <v>1526</v>
      </c>
      <c r="Q760" s="194">
        <v>1</v>
      </c>
      <c r="R760" s="194">
        <v>6</v>
      </c>
      <c r="S760" s="194">
        <v>15</v>
      </c>
      <c r="T760" s="194">
        <v>1</v>
      </c>
      <c r="U760" s="194">
        <v>15</v>
      </c>
      <c r="V760" s="194">
        <v>1</v>
      </c>
      <c r="W760" s="194">
        <v>6</v>
      </c>
      <c r="X760" s="195" t="s">
        <v>361</v>
      </c>
      <c r="Y760" s="195" t="s">
        <v>362</v>
      </c>
      <c r="Z760" s="195" t="s">
        <v>1400</v>
      </c>
      <c r="AA760" s="195" t="s">
        <v>1401</v>
      </c>
    </row>
    <row r="761" spans="1:27" x14ac:dyDescent="0.2">
      <c r="A761" s="194">
        <v>20823</v>
      </c>
      <c r="B761" s="195" t="s">
        <v>757</v>
      </c>
      <c r="C761" s="195" t="s">
        <v>758</v>
      </c>
      <c r="D761" s="195" t="s">
        <v>3090</v>
      </c>
      <c r="E761" s="195" t="s">
        <v>757</v>
      </c>
      <c r="F761" s="195" t="s">
        <v>757</v>
      </c>
      <c r="G761" s="195" t="s">
        <v>217</v>
      </c>
      <c r="H761" s="195" t="s">
        <v>407</v>
      </c>
      <c r="I761" s="195" t="s">
        <v>408</v>
      </c>
      <c r="J761" s="195" t="s">
        <v>409</v>
      </c>
      <c r="K761" s="195" t="s">
        <v>105</v>
      </c>
      <c r="L761" s="195" t="s">
        <v>99</v>
      </c>
      <c r="M761" s="195" t="s">
        <v>262</v>
      </c>
      <c r="N761" s="195" t="s">
        <v>201</v>
      </c>
      <c r="O761" s="195" t="s">
        <v>272</v>
      </c>
      <c r="P761" s="195" t="s">
        <v>1526</v>
      </c>
      <c r="Q761" s="194">
        <v>1</v>
      </c>
      <c r="R761" s="194">
        <v>6</v>
      </c>
      <c r="S761" s="194">
        <v>15</v>
      </c>
      <c r="T761" s="194">
        <v>1</v>
      </c>
      <c r="U761" s="194">
        <v>15</v>
      </c>
      <c r="V761" s="194">
        <v>1</v>
      </c>
      <c r="W761" s="194">
        <v>6</v>
      </c>
      <c r="X761" s="195" t="s">
        <v>361</v>
      </c>
      <c r="Y761" s="195" t="s">
        <v>362</v>
      </c>
      <c r="Z761" s="195" t="s">
        <v>1400</v>
      </c>
      <c r="AA761" s="195" t="s">
        <v>1401</v>
      </c>
    </row>
    <row r="762" spans="1:27" x14ac:dyDescent="0.2">
      <c r="A762" s="194">
        <v>20824</v>
      </c>
      <c r="B762" s="195" t="s">
        <v>754</v>
      </c>
      <c r="C762" s="195" t="s">
        <v>755</v>
      </c>
      <c r="D762" s="195" t="s">
        <v>3091</v>
      </c>
      <c r="E762" s="195" t="s">
        <v>754</v>
      </c>
      <c r="F762" s="195" t="s">
        <v>754</v>
      </c>
      <c r="G762" s="195" t="s">
        <v>217</v>
      </c>
      <c r="H762" s="195" t="s">
        <v>407</v>
      </c>
      <c r="I762" s="195" t="s">
        <v>408</v>
      </c>
      <c r="J762" s="195" t="s">
        <v>409</v>
      </c>
      <c r="K762" s="195" t="s">
        <v>105</v>
      </c>
      <c r="L762" s="195" t="s">
        <v>99</v>
      </c>
      <c r="M762" s="195" t="s">
        <v>262</v>
      </c>
      <c r="N762" s="195" t="s">
        <v>201</v>
      </c>
      <c r="O762" s="195" t="s">
        <v>272</v>
      </c>
      <c r="P762" s="195" t="s">
        <v>1526</v>
      </c>
      <c r="Q762" s="194">
        <v>1</v>
      </c>
      <c r="R762" s="194">
        <v>3</v>
      </c>
      <c r="S762" s="194">
        <v>30</v>
      </c>
      <c r="T762" s="194">
        <v>2</v>
      </c>
      <c r="U762" s="194">
        <v>15</v>
      </c>
      <c r="V762" s="194">
        <v>1</v>
      </c>
      <c r="W762" s="194">
        <v>6</v>
      </c>
      <c r="X762" s="195" t="s">
        <v>465</v>
      </c>
      <c r="Y762" s="195" t="s">
        <v>466</v>
      </c>
      <c r="Z762" s="195" t="s">
        <v>1041</v>
      </c>
      <c r="AA762" s="195" t="s">
        <v>1042</v>
      </c>
    </row>
    <row r="763" spans="1:27" x14ac:dyDescent="0.2">
      <c r="A763" s="194">
        <v>20825</v>
      </c>
      <c r="B763" s="195" t="s">
        <v>753</v>
      </c>
      <c r="C763" s="195" t="s">
        <v>3092</v>
      </c>
      <c r="D763" s="195" t="s">
        <v>3093</v>
      </c>
      <c r="E763" s="195" t="s">
        <v>753</v>
      </c>
      <c r="F763" s="195" t="s">
        <v>753</v>
      </c>
      <c r="G763" s="195" t="s">
        <v>217</v>
      </c>
      <c r="H763" s="195" t="s">
        <v>407</v>
      </c>
      <c r="I763" s="195" t="s">
        <v>408</v>
      </c>
      <c r="J763" s="195" t="s">
        <v>409</v>
      </c>
      <c r="K763" s="195" t="s">
        <v>105</v>
      </c>
      <c r="L763" s="195" t="s">
        <v>99</v>
      </c>
      <c r="M763" s="195" t="s">
        <v>262</v>
      </c>
      <c r="N763" s="195" t="s">
        <v>201</v>
      </c>
      <c r="O763" s="195" t="s">
        <v>272</v>
      </c>
      <c r="P763" s="195" t="s">
        <v>1526</v>
      </c>
      <c r="Q763" s="194">
        <v>1</v>
      </c>
      <c r="R763" s="194">
        <v>9</v>
      </c>
      <c r="S763" s="194">
        <v>15</v>
      </c>
      <c r="T763" s="194">
        <v>1</v>
      </c>
      <c r="U763" s="194">
        <v>15</v>
      </c>
      <c r="V763" s="194">
        <v>1</v>
      </c>
      <c r="W763" s="194">
        <v>9</v>
      </c>
      <c r="X763" s="195" t="s">
        <v>361</v>
      </c>
      <c r="Y763" s="195" t="s">
        <v>362</v>
      </c>
      <c r="Z763" s="195" t="s">
        <v>1400</v>
      </c>
      <c r="AA763" s="195" t="s">
        <v>1401</v>
      </c>
    </row>
    <row r="764" spans="1:27" x14ac:dyDescent="0.2">
      <c r="A764" s="194">
        <v>20826</v>
      </c>
      <c r="B764" s="195" t="s">
        <v>3094</v>
      </c>
      <c r="C764" s="195" t="s">
        <v>3095</v>
      </c>
      <c r="D764" s="195" t="s">
        <v>3096</v>
      </c>
      <c r="E764" s="195" t="s">
        <v>3094</v>
      </c>
      <c r="F764" s="195" t="s">
        <v>3095</v>
      </c>
      <c r="G764" s="195" t="s">
        <v>265</v>
      </c>
      <c r="H764" s="195" t="s">
        <v>117</v>
      </c>
      <c r="I764" s="195" t="s">
        <v>234</v>
      </c>
      <c r="J764" s="195" t="s">
        <v>319</v>
      </c>
      <c r="K764" s="195" t="s">
        <v>105</v>
      </c>
      <c r="L764" s="195" t="s">
        <v>99</v>
      </c>
      <c r="M764" s="195" t="s">
        <v>502</v>
      </c>
      <c r="N764" s="195" t="s">
        <v>201</v>
      </c>
      <c r="O764" s="195" t="s">
        <v>272</v>
      </c>
      <c r="P764" s="195" t="s">
        <v>1048</v>
      </c>
      <c r="Q764" s="194">
        <v>1</v>
      </c>
      <c r="R764" s="194">
        <v>4</v>
      </c>
      <c r="S764" s="194">
        <v>30</v>
      </c>
      <c r="T764" s="194">
        <v>2</v>
      </c>
      <c r="U764" s="194">
        <v>15</v>
      </c>
      <c r="V764" s="194">
        <v>1</v>
      </c>
      <c r="W764" s="194">
        <v>8</v>
      </c>
      <c r="X764" s="195" t="s">
        <v>361</v>
      </c>
      <c r="Y764" s="195" t="s">
        <v>362</v>
      </c>
      <c r="Z764" s="195" t="s">
        <v>1400</v>
      </c>
      <c r="AA764" s="195" t="s">
        <v>1401</v>
      </c>
    </row>
    <row r="765" spans="1:27" x14ac:dyDescent="0.2">
      <c r="A765" s="194">
        <v>20827</v>
      </c>
      <c r="B765" s="195" t="s">
        <v>3097</v>
      </c>
      <c r="C765" s="195" t="s">
        <v>3098</v>
      </c>
      <c r="D765" s="195" t="s">
        <v>3099</v>
      </c>
      <c r="E765" s="195" t="s">
        <v>3097</v>
      </c>
      <c r="F765" s="195" t="s">
        <v>3100</v>
      </c>
      <c r="G765" s="195" t="s">
        <v>217</v>
      </c>
      <c r="H765" s="195" t="s">
        <v>446</v>
      </c>
      <c r="I765" s="195" t="s">
        <v>447</v>
      </c>
      <c r="J765" s="195" t="s">
        <v>448</v>
      </c>
      <c r="K765" s="195" t="s">
        <v>105</v>
      </c>
      <c r="L765" s="195" t="s">
        <v>99</v>
      </c>
      <c r="M765" s="195" t="s">
        <v>262</v>
      </c>
      <c r="N765" s="195" t="s">
        <v>201</v>
      </c>
      <c r="O765" s="195" t="s">
        <v>272</v>
      </c>
      <c r="P765" s="195" t="s">
        <v>1526</v>
      </c>
      <c r="Q765" s="194">
        <v>1</v>
      </c>
      <c r="R765" s="194">
        <v>4</v>
      </c>
      <c r="S765" s="194">
        <v>15</v>
      </c>
      <c r="T765" s="194">
        <v>1</v>
      </c>
      <c r="U765" s="194">
        <v>15</v>
      </c>
      <c r="V765" s="194">
        <v>1</v>
      </c>
      <c r="W765" s="194">
        <v>4</v>
      </c>
      <c r="X765" s="195" t="s">
        <v>361</v>
      </c>
      <c r="Y765" s="195" t="s">
        <v>362</v>
      </c>
      <c r="Z765" s="195" t="s">
        <v>1400</v>
      </c>
      <c r="AA765" s="195" t="s">
        <v>1401</v>
      </c>
    </row>
    <row r="766" spans="1:27" x14ac:dyDescent="0.2">
      <c r="A766" s="194">
        <v>20828</v>
      </c>
      <c r="B766" s="195" t="s">
        <v>3101</v>
      </c>
      <c r="C766" s="195" t="s">
        <v>3102</v>
      </c>
      <c r="D766" s="195" t="s">
        <v>3103</v>
      </c>
      <c r="E766" s="195" t="s">
        <v>3101</v>
      </c>
      <c r="F766" s="195" t="s">
        <v>3102</v>
      </c>
      <c r="G766" s="195" t="s">
        <v>217</v>
      </c>
      <c r="H766" s="195" t="s">
        <v>446</v>
      </c>
      <c r="I766" s="195" t="s">
        <v>447</v>
      </c>
      <c r="J766" s="195" t="s">
        <v>448</v>
      </c>
      <c r="K766" s="195" t="s">
        <v>105</v>
      </c>
      <c r="L766" s="195" t="s">
        <v>99</v>
      </c>
      <c r="M766" s="195" t="s">
        <v>262</v>
      </c>
      <c r="N766" s="195" t="s">
        <v>201</v>
      </c>
      <c r="O766" s="195" t="s">
        <v>272</v>
      </c>
      <c r="P766" s="195" t="s">
        <v>1526</v>
      </c>
      <c r="Q766" s="194">
        <v>1</v>
      </c>
      <c r="R766" s="194">
        <v>4</v>
      </c>
      <c r="S766" s="194">
        <v>15</v>
      </c>
      <c r="T766" s="194">
        <v>1</v>
      </c>
      <c r="U766" s="194">
        <v>15</v>
      </c>
      <c r="V766" s="194">
        <v>1</v>
      </c>
      <c r="W766" s="194">
        <v>4</v>
      </c>
      <c r="X766" s="195" t="s">
        <v>465</v>
      </c>
      <c r="Y766" s="195" t="s">
        <v>466</v>
      </c>
      <c r="Z766" s="195" t="s">
        <v>1041</v>
      </c>
      <c r="AA766" s="195" t="s">
        <v>1042</v>
      </c>
    </row>
    <row r="767" spans="1:27" x14ac:dyDescent="0.2">
      <c r="A767" s="194">
        <v>20829</v>
      </c>
      <c r="B767" s="195" t="s">
        <v>3104</v>
      </c>
      <c r="C767" s="195" t="s">
        <v>3105</v>
      </c>
      <c r="D767" s="195" t="s">
        <v>3106</v>
      </c>
      <c r="E767" s="195" t="s">
        <v>3107</v>
      </c>
      <c r="F767" s="195" t="s">
        <v>3108</v>
      </c>
      <c r="G767" s="195" t="s">
        <v>217</v>
      </c>
      <c r="H767" s="195" t="s">
        <v>446</v>
      </c>
      <c r="I767" s="195" t="s">
        <v>447</v>
      </c>
      <c r="J767" s="195" t="s">
        <v>448</v>
      </c>
      <c r="K767" s="195" t="s">
        <v>105</v>
      </c>
      <c r="L767" s="195" t="s">
        <v>99</v>
      </c>
      <c r="M767" s="195" t="s">
        <v>262</v>
      </c>
      <c r="N767" s="195" t="s">
        <v>201</v>
      </c>
      <c r="O767" s="195" t="s">
        <v>272</v>
      </c>
      <c r="P767" s="195" t="s">
        <v>1526</v>
      </c>
      <c r="Q767" s="194">
        <v>2</v>
      </c>
      <c r="R767" s="194">
        <v>15</v>
      </c>
      <c r="S767" s="194">
        <v>297</v>
      </c>
      <c r="T767" s="194">
        <v>1</v>
      </c>
      <c r="U767" s="194">
        <v>99</v>
      </c>
      <c r="V767" s="194">
        <v>1</v>
      </c>
      <c r="W767" s="194">
        <v>15</v>
      </c>
      <c r="X767" s="195" t="s">
        <v>361</v>
      </c>
      <c r="Y767" s="195" t="s">
        <v>362</v>
      </c>
      <c r="Z767" s="195" t="s">
        <v>1400</v>
      </c>
      <c r="AA767" s="195" t="s">
        <v>1401</v>
      </c>
    </row>
    <row r="768" spans="1:27" x14ac:dyDescent="0.2">
      <c r="A768" s="194">
        <v>20830</v>
      </c>
      <c r="B768" s="195" t="s">
        <v>3109</v>
      </c>
      <c r="C768" s="195" t="s">
        <v>3110</v>
      </c>
      <c r="D768" s="195" t="s">
        <v>3106</v>
      </c>
      <c r="E768" s="195" t="s">
        <v>3107</v>
      </c>
      <c r="F768" s="195" t="s">
        <v>3108</v>
      </c>
      <c r="G768" s="195" t="s">
        <v>217</v>
      </c>
      <c r="H768" s="195" t="s">
        <v>446</v>
      </c>
      <c r="I768" s="195" t="s">
        <v>447</v>
      </c>
      <c r="J768" s="195" t="s">
        <v>448</v>
      </c>
      <c r="K768" s="195" t="s">
        <v>105</v>
      </c>
      <c r="L768" s="195" t="s">
        <v>99</v>
      </c>
      <c r="M768" s="195" t="s">
        <v>262</v>
      </c>
      <c r="N768" s="195" t="s">
        <v>201</v>
      </c>
      <c r="O768" s="195" t="s">
        <v>272</v>
      </c>
      <c r="P768" s="195" t="s">
        <v>1526</v>
      </c>
      <c r="Q768" s="194">
        <v>2</v>
      </c>
      <c r="R768" s="194">
        <v>15</v>
      </c>
      <c r="S768" s="194">
        <v>297</v>
      </c>
      <c r="T768" s="194">
        <v>2</v>
      </c>
      <c r="U768" s="194">
        <v>99</v>
      </c>
      <c r="V768" s="194">
        <v>1</v>
      </c>
      <c r="W768" s="194">
        <v>30</v>
      </c>
      <c r="X768" s="195" t="s">
        <v>361</v>
      </c>
      <c r="Y768" s="195" t="s">
        <v>362</v>
      </c>
      <c r="Z768" s="195" t="s">
        <v>1400</v>
      </c>
      <c r="AA768" s="195" t="s">
        <v>1401</v>
      </c>
    </row>
    <row r="769" spans="1:27" x14ac:dyDescent="0.2">
      <c r="A769" s="194">
        <v>20831</v>
      </c>
      <c r="B769" s="195" t="s">
        <v>3111</v>
      </c>
      <c r="C769" s="195" t="s">
        <v>3111</v>
      </c>
      <c r="D769" s="195" t="s">
        <v>3112</v>
      </c>
      <c r="E769" s="195" t="s">
        <v>3113</v>
      </c>
      <c r="F769" s="195" t="s">
        <v>3113</v>
      </c>
      <c r="G769" s="195" t="s">
        <v>265</v>
      </c>
      <c r="H769" s="195" t="s">
        <v>117</v>
      </c>
      <c r="I769" s="195" t="s">
        <v>571</v>
      </c>
      <c r="J769" s="195" t="s">
        <v>572</v>
      </c>
      <c r="K769" s="195" t="s">
        <v>98</v>
      </c>
      <c r="L769" s="195" t="s">
        <v>99</v>
      </c>
      <c r="M769" s="195" t="s">
        <v>262</v>
      </c>
      <c r="N769" s="195" t="s">
        <v>201</v>
      </c>
      <c r="O769" s="195" t="s">
        <v>272</v>
      </c>
      <c r="P769" s="195" t="s">
        <v>1040</v>
      </c>
      <c r="Q769" s="194">
        <v>2</v>
      </c>
      <c r="R769" s="194">
        <v>7</v>
      </c>
      <c r="S769" s="194">
        <v>80</v>
      </c>
      <c r="T769" s="194">
        <v>1</v>
      </c>
      <c r="U769" s="194">
        <v>20</v>
      </c>
      <c r="V769" s="194">
        <v>1</v>
      </c>
      <c r="W769" s="194">
        <v>7</v>
      </c>
      <c r="X769" s="195" t="s">
        <v>444</v>
      </c>
      <c r="Y769" s="195" t="s">
        <v>445</v>
      </c>
      <c r="Z769" s="195" t="s">
        <v>1400</v>
      </c>
      <c r="AA769" s="195" t="s">
        <v>1401</v>
      </c>
    </row>
    <row r="770" spans="1:27" x14ac:dyDescent="0.2">
      <c r="A770" s="194">
        <v>20832</v>
      </c>
      <c r="B770" s="195" t="s">
        <v>3114</v>
      </c>
      <c r="C770" s="195" t="s">
        <v>3114</v>
      </c>
      <c r="D770" s="195" t="s">
        <v>3112</v>
      </c>
      <c r="E770" s="195" t="s">
        <v>3113</v>
      </c>
      <c r="F770" s="195" t="s">
        <v>3113</v>
      </c>
      <c r="G770" s="195" t="s">
        <v>265</v>
      </c>
      <c r="H770" s="195" t="s">
        <v>117</v>
      </c>
      <c r="I770" s="195" t="s">
        <v>571</v>
      </c>
      <c r="J770" s="195" t="s">
        <v>572</v>
      </c>
      <c r="K770" s="195" t="s">
        <v>98</v>
      </c>
      <c r="L770" s="195" t="s">
        <v>99</v>
      </c>
      <c r="M770" s="195" t="s">
        <v>262</v>
      </c>
      <c r="N770" s="195" t="s">
        <v>201</v>
      </c>
      <c r="O770" s="195" t="s">
        <v>272</v>
      </c>
      <c r="P770" s="195" t="s">
        <v>1048</v>
      </c>
      <c r="Q770" s="194">
        <v>2</v>
      </c>
      <c r="R770" s="194">
        <v>6</v>
      </c>
      <c r="S770" s="194">
        <v>80</v>
      </c>
      <c r="T770" s="194">
        <v>2</v>
      </c>
      <c r="U770" s="194">
        <v>30</v>
      </c>
      <c r="V770" s="194">
        <v>1</v>
      </c>
      <c r="W770" s="194">
        <v>12</v>
      </c>
      <c r="X770" s="195" t="s">
        <v>3115</v>
      </c>
      <c r="Y770" s="195" t="s">
        <v>3116</v>
      </c>
      <c r="Z770" s="195" t="s">
        <v>1400</v>
      </c>
      <c r="AA770" s="195" t="s">
        <v>1401</v>
      </c>
    </row>
    <row r="771" spans="1:27" x14ac:dyDescent="0.2">
      <c r="A771" s="194">
        <v>20833</v>
      </c>
      <c r="B771" s="195" t="s">
        <v>759</v>
      </c>
      <c r="C771" s="195" t="s">
        <v>759</v>
      </c>
      <c r="D771" s="195" t="s">
        <v>3117</v>
      </c>
      <c r="E771" s="195" t="s">
        <v>759</v>
      </c>
      <c r="F771" s="195" t="s">
        <v>759</v>
      </c>
      <c r="G771" s="195" t="s">
        <v>217</v>
      </c>
      <c r="H771" s="195" t="s">
        <v>662</v>
      </c>
      <c r="I771" s="195" t="s">
        <v>663</v>
      </c>
      <c r="J771" s="195" t="s">
        <v>343</v>
      </c>
      <c r="K771" s="195" t="s">
        <v>105</v>
      </c>
      <c r="L771" s="195" t="s">
        <v>99</v>
      </c>
      <c r="M771" s="195" t="s">
        <v>262</v>
      </c>
      <c r="N771" s="195" t="s">
        <v>201</v>
      </c>
      <c r="O771" s="195" t="s">
        <v>272</v>
      </c>
      <c r="P771" s="195" t="s">
        <v>1526</v>
      </c>
      <c r="Q771" s="194">
        <v>1</v>
      </c>
      <c r="R771" s="194">
        <v>6</v>
      </c>
      <c r="S771" s="194">
        <v>18</v>
      </c>
      <c r="T771" s="194">
        <v>1</v>
      </c>
      <c r="U771" s="194">
        <v>18</v>
      </c>
      <c r="V771" s="194">
        <v>1</v>
      </c>
      <c r="W771" s="194">
        <v>6</v>
      </c>
      <c r="X771" s="195" t="s">
        <v>465</v>
      </c>
      <c r="Y771" s="195" t="s">
        <v>466</v>
      </c>
      <c r="Z771" s="195" t="s">
        <v>1041</v>
      </c>
      <c r="AA771" s="195" t="s">
        <v>1042</v>
      </c>
    </row>
    <row r="772" spans="1:27" x14ac:dyDescent="0.2">
      <c r="A772" s="194">
        <v>20834</v>
      </c>
      <c r="B772" s="195" t="s">
        <v>3118</v>
      </c>
      <c r="C772" s="195" t="s">
        <v>3118</v>
      </c>
      <c r="D772" s="195" t="s">
        <v>3119</v>
      </c>
      <c r="E772" s="195" t="s">
        <v>3120</v>
      </c>
      <c r="F772" s="195" t="s">
        <v>3120</v>
      </c>
      <c r="G772" s="195" t="s">
        <v>265</v>
      </c>
      <c r="H772" s="195"/>
      <c r="I772" s="195" t="s">
        <v>1046</v>
      </c>
      <c r="J772" s="195" t="s">
        <v>1047</v>
      </c>
      <c r="K772" s="195" t="s">
        <v>98</v>
      </c>
      <c r="L772" s="195" t="s">
        <v>118</v>
      </c>
      <c r="M772" s="195" t="s">
        <v>262</v>
      </c>
      <c r="N772" s="195" t="s">
        <v>201</v>
      </c>
      <c r="O772" s="195" t="s">
        <v>272</v>
      </c>
      <c r="P772" s="195" t="s">
        <v>1048</v>
      </c>
      <c r="Q772" s="194">
        <v>6</v>
      </c>
      <c r="R772" s="194">
        <v>4</v>
      </c>
      <c r="S772" s="194">
        <v>2400</v>
      </c>
      <c r="T772" s="194">
        <v>20</v>
      </c>
      <c r="U772" s="194">
        <v>20</v>
      </c>
      <c r="V772" s="194">
        <v>1</v>
      </c>
      <c r="W772" s="194">
        <v>80</v>
      </c>
      <c r="X772" s="195" t="s">
        <v>361</v>
      </c>
      <c r="Y772" s="195" t="s">
        <v>362</v>
      </c>
      <c r="Z772" s="195" t="s">
        <v>1400</v>
      </c>
      <c r="AA772" s="195" t="s">
        <v>1401</v>
      </c>
    </row>
    <row r="773" spans="1:27" x14ac:dyDescent="0.2">
      <c r="A773" s="194">
        <v>20835</v>
      </c>
      <c r="B773" s="195" t="s">
        <v>3121</v>
      </c>
      <c r="C773" s="195" t="s">
        <v>3121</v>
      </c>
      <c r="D773" s="195" t="s">
        <v>3119</v>
      </c>
      <c r="E773" s="195" t="s">
        <v>3120</v>
      </c>
      <c r="F773" s="195" t="s">
        <v>3120</v>
      </c>
      <c r="G773" s="195" t="s">
        <v>265</v>
      </c>
      <c r="H773" s="195"/>
      <c r="I773" s="195" t="s">
        <v>1046</v>
      </c>
      <c r="J773" s="195" t="s">
        <v>1047</v>
      </c>
      <c r="K773" s="195" t="s">
        <v>98</v>
      </c>
      <c r="L773" s="195" t="s">
        <v>118</v>
      </c>
      <c r="M773" s="195" t="s">
        <v>262</v>
      </c>
      <c r="N773" s="195" t="s">
        <v>201</v>
      </c>
      <c r="O773" s="195" t="s">
        <v>272</v>
      </c>
      <c r="P773" s="195" t="s">
        <v>1048</v>
      </c>
      <c r="Q773" s="194">
        <v>6</v>
      </c>
      <c r="R773" s="194">
        <v>4</v>
      </c>
      <c r="S773" s="194">
        <v>2400</v>
      </c>
      <c r="T773" s="194">
        <v>20</v>
      </c>
      <c r="U773" s="194">
        <v>20</v>
      </c>
      <c r="V773" s="194">
        <v>1</v>
      </c>
      <c r="W773" s="194">
        <v>80</v>
      </c>
      <c r="X773" s="195" t="s">
        <v>361</v>
      </c>
      <c r="Y773" s="195" t="s">
        <v>362</v>
      </c>
      <c r="Z773" s="195" t="s">
        <v>1400</v>
      </c>
      <c r="AA773" s="195" t="s">
        <v>1401</v>
      </c>
    </row>
    <row r="774" spans="1:27" x14ac:dyDescent="0.2">
      <c r="A774" s="194">
        <v>20836</v>
      </c>
      <c r="B774" s="195" t="s">
        <v>3122</v>
      </c>
      <c r="C774" s="195" t="s">
        <v>3122</v>
      </c>
      <c r="D774" s="195" t="s">
        <v>3119</v>
      </c>
      <c r="E774" s="195" t="s">
        <v>3120</v>
      </c>
      <c r="F774" s="195" t="s">
        <v>3120</v>
      </c>
      <c r="G774" s="195" t="s">
        <v>265</v>
      </c>
      <c r="H774" s="195"/>
      <c r="I774" s="195" t="s">
        <v>1046</v>
      </c>
      <c r="J774" s="195" t="s">
        <v>1047</v>
      </c>
      <c r="K774" s="195" t="s">
        <v>98</v>
      </c>
      <c r="L774" s="195" t="s">
        <v>118</v>
      </c>
      <c r="M774" s="195" t="s">
        <v>262</v>
      </c>
      <c r="N774" s="195" t="s">
        <v>201</v>
      </c>
      <c r="O774" s="195" t="s">
        <v>272</v>
      </c>
      <c r="P774" s="195" t="s">
        <v>1048</v>
      </c>
      <c r="Q774" s="194">
        <v>6</v>
      </c>
      <c r="R774" s="194">
        <v>4</v>
      </c>
      <c r="S774" s="194">
        <v>2400</v>
      </c>
      <c r="T774" s="194">
        <v>20</v>
      </c>
      <c r="U774" s="194">
        <v>20</v>
      </c>
      <c r="V774" s="194">
        <v>1</v>
      </c>
      <c r="W774" s="194">
        <v>80</v>
      </c>
      <c r="X774" s="195" t="s">
        <v>361</v>
      </c>
      <c r="Y774" s="195" t="s">
        <v>362</v>
      </c>
      <c r="Z774" s="195" t="s">
        <v>1400</v>
      </c>
      <c r="AA774" s="195" t="s">
        <v>1401</v>
      </c>
    </row>
    <row r="775" spans="1:27" x14ac:dyDescent="0.2">
      <c r="A775" s="194">
        <v>20837</v>
      </c>
      <c r="B775" s="195" t="s">
        <v>3123</v>
      </c>
      <c r="C775" s="195" t="s">
        <v>3123</v>
      </c>
      <c r="D775" s="195" t="s">
        <v>3119</v>
      </c>
      <c r="E775" s="195" t="s">
        <v>3120</v>
      </c>
      <c r="F775" s="195" t="s">
        <v>3120</v>
      </c>
      <c r="G775" s="195" t="s">
        <v>265</v>
      </c>
      <c r="H775" s="195"/>
      <c r="I775" s="195" t="s">
        <v>1046</v>
      </c>
      <c r="J775" s="195" t="s">
        <v>1047</v>
      </c>
      <c r="K775" s="195" t="s">
        <v>98</v>
      </c>
      <c r="L775" s="195" t="s">
        <v>118</v>
      </c>
      <c r="M775" s="195" t="s">
        <v>262</v>
      </c>
      <c r="N775" s="195" t="s">
        <v>201</v>
      </c>
      <c r="O775" s="195" t="s">
        <v>272</v>
      </c>
      <c r="P775" s="195" t="s">
        <v>1048</v>
      </c>
      <c r="Q775" s="194">
        <v>6</v>
      </c>
      <c r="R775" s="194">
        <v>4</v>
      </c>
      <c r="S775" s="194">
        <v>2400</v>
      </c>
      <c r="T775" s="194">
        <v>20</v>
      </c>
      <c r="U775" s="194">
        <v>20</v>
      </c>
      <c r="V775" s="194">
        <v>1</v>
      </c>
      <c r="W775" s="194">
        <v>80</v>
      </c>
      <c r="X775" s="195" t="s">
        <v>361</v>
      </c>
      <c r="Y775" s="195" t="s">
        <v>362</v>
      </c>
      <c r="Z775" s="195" t="s">
        <v>1400</v>
      </c>
      <c r="AA775" s="195" t="s">
        <v>1401</v>
      </c>
    </row>
    <row r="776" spans="1:27" x14ac:dyDescent="0.2">
      <c r="A776" s="194">
        <v>20838</v>
      </c>
      <c r="B776" s="195" t="s">
        <v>3124</v>
      </c>
      <c r="C776" s="195" t="s">
        <v>3124</v>
      </c>
      <c r="D776" s="195" t="s">
        <v>3119</v>
      </c>
      <c r="E776" s="195" t="s">
        <v>3120</v>
      </c>
      <c r="F776" s="195" t="s">
        <v>3120</v>
      </c>
      <c r="G776" s="195" t="s">
        <v>265</v>
      </c>
      <c r="H776" s="195"/>
      <c r="I776" s="195" t="s">
        <v>1046</v>
      </c>
      <c r="J776" s="195" t="s">
        <v>1047</v>
      </c>
      <c r="K776" s="195" t="s">
        <v>98</v>
      </c>
      <c r="L776" s="195" t="s">
        <v>118</v>
      </c>
      <c r="M776" s="195" t="s">
        <v>262</v>
      </c>
      <c r="N776" s="195" t="s">
        <v>201</v>
      </c>
      <c r="O776" s="195" t="s">
        <v>272</v>
      </c>
      <c r="P776" s="195" t="s">
        <v>1048</v>
      </c>
      <c r="Q776" s="194">
        <v>6</v>
      </c>
      <c r="R776" s="194">
        <v>4</v>
      </c>
      <c r="S776" s="194">
        <v>2400</v>
      </c>
      <c r="T776" s="194">
        <v>20</v>
      </c>
      <c r="U776" s="194">
        <v>20</v>
      </c>
      <c r="V776" s="194">
        <v>1</v>
      </c>
      <c r="W776" s="194">
        <v>80</v>
      </c>
      <c r="X776" s="195" t="s">
        <v>361</v>
      </c>
      <c r="Y776" s="195" t="s">
        <v>362</v>
      </c>
      <c r="Z776" s="195" t="s">
        <v>1400</v>
      </c>
      <c r="AA776" s="195" t="s">
        <v>1401</v>
      </c>
    </row>
    <row r="777" spans="1:27" x14ac:dyDescent="0.2">
      <c r="A777" s="194">
        <v>20839</v>
      </c>
      <c r="B777" s="195" t="s">
        <v>3120</v>
      </c>
      <c r="C777" s="195" t="s">
        <v>3120</v>
      </c>
      <c r="D777" s="195" t="s">
        <v>3119</v>
      </c>
      <c r="E777" s="195" t="s">
        <v>3120</v>
      </c>
      <c r="F777" s="195" t="s">
        <v>3120</v>
      </c>
      <c r="G777" s="195" t="s">
        <v>265</v>
      </c>
      <c r="H777" s="195"/>
      <c r="I777" s="195" t="s">
        <v>1046</v>
      </c>
      <c r="J777" s="195" t="s">
        <v>1047</v>
      </c>
      <c r="K777" s="195" t="s">
        <v>98</v>
      </c>
      <c r="L777" s="195" t="s">
        <v>118</v>
      </c>
      <c r="M777" s="195" t="s">
        <v>262</v>
      </c>
      <c r="N777" s="195" t="s">
        <v>201</v>
      </c>
      <c r="O777" s="195" t="s">
        <v>272</v>
      </c>
      <c r="P777" s="195" t="s">
        <v>1048</v>
      </c>
      <c r="Q777" s="194">
        <v>6</v>
      </c>
      <c r="R777" s="194">
        <v>4</v>
      </c>
      <c r="S777" s="194">
        <v>2400</v>
      </c>
      <c r="T777" s="194">
        <v>20</v>
      </c>
      <c r="U777" s="194">
        <v>20</v>
      </c>
      <c r="V777" s="194">
        <v>1</v>
      </c>
      <c r="W777" s="194">
        <v>80</v>
      </c>
      <c r="X777" s="195" t="s">
        <v>361</v>
      </c>
      <c r="Y777" s="195" t="s">
        <v>362</v>
      </c>
      <c r="Z777" s="195" t="s">
        <v>1400</v>
      </c>
      <c r="AA777" s="195" t="s">
        <v>1401</v>
      </c>
    </row>
    <row r="778" spans="1:27" x14ac:dyDescent="0.2">
      <c r="A778" s="194">
        <v>20840</v>
      </c>
      <c r="B778" s="195" t="s">
        <v>3125</v>
      </c>
      <c r="C778" s="195" t="s">
        <v>3125</v>
      </c>
      <c r="D778" s="195" t="s">
        <v>3126</v>
      </c>
      <c r="E778" s="195" t="s">
        <v>3127</v>
      </c>
      <c r="F778" s="195" t="s">
        <v>3128</v>
      </c>
      <c r="G778" s="195" t="s">
        <v>217</v>
      </c>
      <c r="H778" s="195" t="s">
        <v>407</v>
      </c>
      <c r="I778" s="195" t="s">
        <v>408</v>
      </c>
      <c r="J778" s="195" t="s">
        <v>409</v>
      </c>
      <c r="K778" s="195" t="s">
        <v>105</v>
      </c>
      <c r="L778" s="195" t="s">
        <v>99</v>
      </c>
      <c r="M778" s="195" t="s">
        <v>347</v>
      </c>
      <c r="N778" s="195" t="s">
        <v>201</v>
      </c>
      <c r="O778" s="195" t="s">
        <v>272</v>
      </c>
      <c r="P778" s="195" t="s">
        <v>1048</v>
      </c>
      <c r="Q778" s="194">
        <v>1</v>
      </c>
      <c r="R778" s="194">
        <v>3</v>
      </c>
      <c r="S778" s="194">
        <v>15</v>
      </c>
      <c r="T778" s="194">
        <v>1</v>
      </c>
      <c r="U778" s="194">
        <v>15</v>
      </c>
      <c r="V778" s="194">
        <v>1</v>
      </c>
      <c r="W778" s="194">
        <v>3</v>
      </c>
      <c r="X778" s="195" t="s">
        <v>361</v>
      </c>
      <c r="Y778" s="195" t="s">
        <v>362</v>
      </c>
      <c r="Z778" s="195" t="s">
        <v>1400</v>
      </c>
      <c r="AA778" s="195" t="s">
        <v>1401</v>
      </c>
    </row>
    <row r="779" spans="1:27" x14ac:dyDescent="0.2">
      <c r="A779" s="194">
        <v>20841</v>
      </c>
      <c r="B779" s="195" t="s">
        <v>3129</v>
      </c>
      <c r="C779" s="195" t="s">
        <v>3130</v>
      </c>
      <c r="D779" s="195" t="s">
        <v>3131</v>
      </c>
      <c r="E779" s="195" t="s">
        <v>3129</v>
      </c>
      <c r="F779" s="195" t="s">
        <v>3130</v>
      </c>
      <c r="G779" s="195" t="s">
        <v>217</v>
      </c>
      <c r="H779" s="195" t="s">
        <v>446</v>
      </c>
      <c r="I779" s="195" t="s">
        <v>447</v>
      </c>
      <c r="J779" s="195" t="s">
        <v>448</v>
      </c>
      <c r="K779" s="195" t="s">
        <v>105</v>
      </c>
      <c r="L779" s="195" t="s">
        <v>99</v>
      </c>
      <c r="M779" s="195" t="s">
        <v>262</v>
      </c>
      <c r="N779" s="195" t="s">
        <v>201</v>
      </c>
      <c r="O779" s="195" t="s">
        <v>272</v>
      </c>
      <c r="P779" s="195" t="s">
        <v>1526</v>
      </c>
      <c r="Q779" s="194">
        <v>1</v>
      </c>
      <c r="R779" s="194">
        <v>4</v>
      </c>
      <c r="S779" s="194">
        <v>12</v>
      </c>
      <c r="T779" s="194">
        <v>1</v>
      </c>
      <c r="U779" s="194">
        <v>12</v>
      </c>
      <c r="V779" s="194">
        <v>1</v>
      </c>
      <c r="W779" s="194">
        <v>4</v>
      </c>
      <c r="X779" s="195" t="s">
        <v>361</v>
      </c>
      <c r="Y779" s="195" t="s">
        <v>362</v>
      </c>
      <c r="Z779" s="195" t="s">
        <v>1400</v>
      </c>
      <c r="AA779" s="195" t="s">
        <v>1401</v>
      </c>
    </row>
    <row r="780" spans="1:27" x14ac:dyDescent="0.2">
      <c r="A780" s="194">
        <v>20842</v>
      </c>
      <c r="B780" s="195" t="s">
        <v>3132</v>
      </c>
      <c r="C780" s="195" t="s">
        <v>3133</v>
      </c>
      <c r="D780" s="195" t="s">
        <v>3134</v>
      </c>
      <c r="E780" s="195" t="s">
        <v>3135</v>
      </c>
      <c r="F780" s="195" t="s">
        <v>3136</v>
      </c>
      <c r="G780" s="195" t="s">
        <v>265</v>
      </c>
      <c r="H780" s="195" t="s">
        <v>117</v>
      </c>
      <c r="I780" s="195" t="s">
        <v>157</v>
      </c>
      <c r="J780" s="195" t="s">
        <v>352</v>
      </c>
      <c r="K780" s="195" t="s">
        <v>98</v>
      </c>
      <c r="L780" s="195" t="s">
        <v>99</v>
      </c>
      <c r="M780" s="195" t="s">
        <v>262</v>
      </c>
      <c r="N780" s="195" t="s">
        <v>201</v>
      </c>
      <c r="O780" s="195" t="s">
        <v>272</v>
      </c>
      <c r="P780" s="195" t="s">
        <v>1048</v>
      </c>
      <c r="Q780" s="194">
        <v>1</v>
      </c>
      <c r="R780" s="194">
        <v>30</v>
      </c>
      <c r="S780" s="194">
        <v>10</v>
      </c>
      <c r="T780" s="194">
        <v>1</v>
      </c>
      <c r="U780" s="194">
        <v>10</v>
      </c>
      <c r="V780" s="194">
        <v>1</v>
      </c>
      <c r="W780" s="194">
        <v>30</v>
      </c>
      <c r="X780" s="195" t="s">
        <v>361</v>
      </c>
      <c r="Y780" s="195" t="s">
        <v>362</v>
      </c>
      <c r="Z780" s="195" t="s">
        <v>1400</v>
      </c>
      <c r="AA780" s="195" t="s">
        <v>1401</v>
      </c>
    </row>
    <row r="781" spans="1:27" x14ac:dyDescent="0.2">
      <c r="A781" s="194">
        <v>20843</v>
      </c>
      <c r="B781" s="195" t="s">
        <v>3137</v>
      </c>
      <c r="C781" s="195" t="s">
        <v>3137</v>
      </c>
      <c r="D781" s="195" t="s">
        <v>3138</v>
      </c>
      <c r="E781" s="195" t="s">
        <v>3137</v>
      </c>
      <c r="F781" s="195" t="s">
        <v>3139</v>
      </c>
      <c r="G781" s="195" t="s">
        <v>217</v>
      </c>
      <c r="H781" s="195" t="s">
        <v>117</v>
      </c>
      <c r="I781" s="195" t="s">
        <v>206</v>
      </c>
      <c r="J781" s="195" t="s">
        <v>338</v>
      </c>
      <c r="K781" s="195" t="s">
        <v>98</v>
      </c>
      <c r="L781" s="195" t="s">
        <v>99</v>
      </c>
      <c r="M781" s="195" t="s">
        <v>262</v>
      </c>
      <c r="N781" s="195" t="s">
        <v>201</v>
      </c>
      <c r="O781" s="195" t="s">
        <v>1075</v>
      </c>
      <c r="P781" s="195" t="s">
        <v>1048</v>
      </c>
      <c r="Q781" s="194">
        <v>1</v>
      </c>
      <c r="R781" s="194">
        <v>6</v>
      </c>
      <c r="S781" s="194">
        <v>15</v>
      </c>
      <c r="T781" s="194">
        <v>3</v>
      </c>
      <c r="U781" s="194">
        <v>5</v>
      </c>
      <c r="V781" s="194">
        <v>1</v>
      </c>
      <c r="W781" s="194">
        <v>18</v>
      </c>
      <c r="X781" s="195" t="s">
        <v>361</v>
      </c>
      <c r="Y781" s="195" t="s">
        <v>362</v>
      </c>
      <c r="Z781" s="195" t="s">
        <v>1147</v>
      </c>
      <c r="AA781" s="195" t="s">
        <v>318</v>
      </c>
    </row>
    <row r="782" spans="1:27" x14ac:dyDescent="0.2">
      <c r="A782" s="194">
        <v>20844</v>
      </c>
      <c r="B782" s="195" t="s">
        <v>3140</v>
      </c>
      <c r="C782" s="195" t="s">
        <v>3141</v>
      </c>
      <c r="D782" s="195" t="s">
        <v>3142</v>
      </c>
      <c r="E782" s="195" t="s">
        <v>3143</v>
      </c>
      <c r="F782" s="195" t="s">
        <v>3143</v>
      </c>
      <c r="G782" s="195" t="s">
        <v>265</v>
      </c>
      <c r="H782" s="195" t="s">
        <v>117</v>
      </c>
      <c r="I782" s="195" t="s">
        <v>1166</v>
      </c>
      <c r="J782" s="195" t="s">
        <v>1167</v>
      </c>
      <c r="K782" s="195" t="s">
        <v>98</v>
      </c>
      <c r="L782" s="195" t="s">
        <v>118</v>
      </c>
      <c r="M782" s="195" t="s">
        <v>262</v>
      </c>
      <c r="N782" s="195" t="s">
        <v>201</v>
      </c>
      <c r="O782" s="195" t="s">
        <v>1075</v>
      </c>
      <c r="P782" s="195" t="s">
        <v>1526</v>
      </c>
      <c r="Q782" s="194">
        <v>2</v>
      </c>
      <c r="R782" s="194">
        <v>3</v>
      </c>
      <c r="S782" s="194">
        <v>180</v>
      </c>
      <c r="T782" s="194">
        <v>1</v>
      </c>
      <c r="U782" s="194">
        <v>90</v>
      </c>
      <c r="V782" s="194">
        <v>1</v>
      </c>
      <c r="W782" s="194">
        <v>3</v>
      </c>
      <c r="X782" s="195" t="s">
        <v>361</v>
      </c>
      <c r="Y782" s="195" t="s">
        <v>362</v>
      </c>
      <c r="Z782" s="195" t="s">
        <v>1041</v>
      </c>
      <c r="AA782" s="195" t="s">
        <v>1042</v>
      </c>
    </row>
    <row r="783" spans="1:27" x14ac:dyDescent="0.2">
      <c r="A783" s="194">
        <v>20845</v>
      </c>
      <c r="B783" s="195" t="s">
        <v>3144</v>
      </c>
      <c r="C783" s="195" t="s">
        <v>3145</v>
      </c>
      <c r="D783" s="195" t="s">
        <v>3142</v>
      </c>
      <c r="E783" s="195" t="s">
        <v>3143</v>
      </c>
      <c r="F783" s="195" t="s">
        <v>3143</v>
      </c>
      <c r="G783" s="195" t="s">
        <v>265</v>
      </c>
      <c r="H783" s="195" t="s">
        <v>117</v>
      </c>
      <c r="I783" s="195" t="s">
        <v>1166</v>
      </c>
      <c r="J783" s="195" t="s">
        <v>1167</v>
      </c>
      <c r="K783" s="195" t="s">
        <v>98</v>
      </c>
      <c r="L783" s="195" t="s">
        <v>118</v>
      </c>
      <c r="M783" s="195" t="s">
        <v>262</v>
      </c>
      <c r="N783" s="195" t="s">
        <v>201</v>
      </c>
      <c r="O783" s="195" t="s">
        <v>1075</v>
      </c>
      <c r="P783" s="195" t="s">
        <v>1526</v>
      </c>
      <c r="Q783" s="194">
        <v>2</v>
      </c>
      <c r="R783" s="194">
        <v>3</v>
      </c>
      <c r="S783" s="194">
        <v>180</v>
      </c>
      <c r="T783" s="194">
        <v>1</v>
      </c>
      <c r="U783" s="194">
        <v>90</v>
      </c>
      <c r="V783" s="194">
        <v>1</v>
      </c>
      <c r="W783" s="194">
        <v>3</v>
      </c>
      <c r="X783" s="195" t="s">
        <v>361</v>
      </c>
      <c r="Y783" s="195" t="s">
        <v>362</v>
      </c>
      <c r="Z783" s="195" t="s">
        <v>1041</v>
      </c>
      <c r="AA783" s="195" t="s">
        <v>1042</v>
      </c>
    </row>
    <row r="784" spans="1:27" x14ac:dyDescent="0.2">
      <c r="A784" s="194">
        <v>20846</v>
      </c>
      <c r="B784" s="195" t="s">
        <v>3146</v>
      </c>
      <c r="C784" s="195" t="s">
        <v>3147</v>
      </c>
      <c r="D784" s="195" t="s">
        <v>3148</v>
      </c>
      <c r="E784" s="195" t="s">
        <v>3146</v>
      </c>
      <c r="F784" s="195" t="s">
        <v>3149</v>
      </c>
      <c r="G784" s="195" t="s">
        <v>217</v>
      </c>
      <c r="H784" s="195" t="s">
        <v>429</v>
      </c>
      <c r="I784" s="195" t="s">
        <v>430</v>
      </c>
      <c r="J784" s="195" t="s">
        <v>431</v>
      </c>
      <c r="K784" s="195" t="s">
        <v>98</v>
      </c>
      <c r="L784" s="195" t="s">
        <v>99</v>
      </c>
      <c r="M784" s="195" t="s">
        <v>545</v>
      </c>
      <c r="N784" s="195" t="s">
        <v>3150</v>
      </c>
      <c r="O784" s="195" t="s">
        <v>1075</v>
      </c>
      <c r="P784" s="195" t="s">
        <v>1040</v>
      </c>
      <c r="Q784" s="194">
        <v>1</v>
      </c>
      <c r="R784" s="194">
        <v>12</v>
      </c>
      <c r="S784" s="194">
        <v>4</v>
      </c>
      <c r="T784" s="194">
        <v>1</v>
      </c>
      <c r="U784" s="194">
        <v>4</v>
      </c>
      <c r="V784" s="194">
        <v>1</v>
      </c>
      <c r="W784" s="194">
        <v>12</v>
      </c>
      <c r="X784" s="195" t="s">
        <v>296</v>
      </c>
      <c r="Y784" s="195" t="s">
        <v>161</v>
      </c>
      <c r="Z784" s="195" t="s">
        <v>1098</v>
      </c>
      <c r="AA784" s="195" t="s">
        <v>1099</v>
      </c>
    </row>
    <row r="785" spans="1:27" x14ac:dyDescent="0.2">
      <c r="A785" s="194">
        <v>20847</v>
      </c>
      <c r="B785" s="195" t="s">
        <v>3151</v>
      </c>
      <c r="C785" s="195" t="s">
        <v>3151</v>
      </c>
      <c r="D785" s="195" t="s">
        <v>3152</v>
      </c>
      <c r="E785" s="195" t="s">
        <v>3153</v>
      </c>
      <c r="F785" s="195" t="s">
        <v>3153</v>
      </c>
      <c r="G785" s="195" t="s">
        <v>217</v>
      </c>
      <c r="H785" s="195" t="s">
        <v>117</v>
      </c>
      <c r="I785" s="195" t="s">
        <v>1859</v>
      </c>
      <c r="J785" s="195" t="s">
        <v>1860</v>
      </c>
      <c r="K785" s="195" t="s">
        <v>98</v>
      </c>
      <c r="L785" s="195" t="s">
        <v>110</v>
      </c>
      <c r="M785" s="195" t="s">
        <v>397</v>
      </c>
      <c r="N785" s="195" t="s">
        <v>3154</v>
      </c>
      <c r="O785" s="195" t="s">
        <v>272</v>
      </c>
      <c r="P785" s="195" t="s">
        <v>1040</v>
      </c>
      <c r="Q785" s="194">
        <v>2</v>
      </c>
      <c r="R785" s="194">
        <v>9</v>
      </c>
      <c r="S785" s="194">
        <v>220</v>
      </c>
      <c r="T785" s="194">
        <v>3</v>
      </c>
      <c r="U785" s="194">
        <v>60</v>
      </c>
      <c r="V785" s="194">
        <v>1</v>
      </c>
      <c r="W785" s="194">
        <v>27</v>
      </c>
      <c r="X785" s="195" t="s">
        <v>274</v>
      </c>
      <c r="Y785" s="195" t="s">
        <v>275</v>
      </c>
      <c r="Z785" s="195" t="s">
        <v>1076</v>
      </c>
      <c r="AA785" s="195" t="s">
        <v>1077</v>
      </c>
    </row>
    <row r="786" spans="1:27" x14ac:dyDescent="0.2">
      <c r="A786" s="194">
        <v>20848</v>
      </c>
      <c r="B786" s="195" t="s">
        <v>3155</v>
      </c>
      <c r="C786" s="195" t="s">
        <v>3155</v>
      </c>
      <c r="D786" s="195" t="s">
        <v>3152</v>
      </c>
      <c r="E786" s="195" t="s">
        <v>3153</v>
      </c>
      <c r="F786" s="195" t="s">
        <v>3153</v>
      </c>
      <c r="G786" s="195" t="s">
        <v>217</v>
      </c>
      <c r="H786" s="195" t="s">
        <v>117</v>
      </c>
      <c r="I786" s="195" t="s">
        <v>1859</v>
      </c>
      <c r="J786" s="195" t="s">
        <v>1860</v>
      </c>
      <c r="K786" s="195" t="s">
        <v>98</v>
      </c>
      <c r="L786" s="195" t="s">
        <v>170</v>
      </c>
      <c r="M786" s="195" t="s">
        <v>397</v>
      </c>
      <c r="N786" s="195" t="s">
        <v>3154</v>
      </c>
      <c r="O786" s="195" t="s">
        <v>272</v>
      </c>
      <c r="P786" s="195" t="s">
        <v>1040</v>
      </c>
      <c r="Q786" s="194">
        <v>2</v>
      </c>
      <c r="R786" s="194">
        <v>9</v>
      </c>
      <c r="S786" s="194">
        <v>220</v>
      </c>
      <c r="T786" s="194">
        <v>2</v>
      </c>
      <c r="U786" s="194">
        <v>20</v>
      </c>
      <c r="V786" s="194">
        <v>1</v>
      </c>
      <c r="W786" s="194">
        <v>18</v>
      </c>
      <c r="X786" s="195" t="s">
        <v>274</v>
      </c>
      <c r="Y786" s="195" t="s">
        <v>275</v>
      </c>
      <c r="Z786" s="195" t="s">
        <v>1076</v>
      </c>
      <c r="AA786" s="195" t="s">
        <v>1077</v>
      </c>
    </row>
    <row r="787" spans="1:27" x14ac:dyDescent="0.2">
      <c r="A787" s="194">
        <v>20849</v>
      </c>
      <c r="B787" s="195" t="s">
        <v>3156</v>
      </c>
      <c r="C787" s="195" t="s">
        <v>3156</v>
      </c>
      <c r="D787" s="195" t="s">
        <v>3157</v>
      </c>
      <c r="E787" s="195" t="s">
        <v>3156</v>
      </c>
      <c r="F787" s="195" t="s">
        <v>3156</v>
      </c>
      <c r="G787" s="195" t="s">
        <v>217</v>
      </c>
      <c r="H787" s="195" t="s">
        <v>117</v>
      </c>
      <c r="I787" s="195" t="s">
        <v>1859</v>
      </c>
      <c r="J787" s="195" t="s">
        <v>1860</v>
      </c>
      <c r="K787" s="195" t="s">
        <v>105</v>
      </c>
      <c r="L787" s="195" t="s">
        <v>99</v>
      </c>
      <c r="M787" s="195" t="s">
        <v>397</v>
      </c>
      <c r="N787" s="195" t="s">
        <v>3154</v>
      </c>
      <c r="O787" s="195" t="s">
        <v>1075</v>
      </c>
      <c r="P787" s="195" t="s">
        <v>1040</v>
      </c>
      <c r="Q787" s="194">
        <v>1</v>
      </c>
      <c r="R787" s="194">
        <v>6</v>
      </c>
      <c r="S787" s="194">
        <v>40</v>
      </c>
      <c r="T787" s="194">
        <v>1</v>
      </c>
      <c r="U787" s="194">
        <v>40</v>
      </c>
      <c r="V787" s="194">
        <v>1</v>
      </c>
      <c r="W787" s="194">
        <v>6</v>
      </c>
      <c r="X787" s="195" t="s">
        <v>274</v>
      </c>
      <c r="Y787" s="195" t="s">
        <v>275</v>
      </c>
      <c r="Z787" s="195" t="s">
        <v>1076</v>
      </c>
      <c r="AA787" s="195" t="s">
        <v>1077</v>
      </c>
    </row>
    <row r="788" spans="1:27" x14ac:dyDescent="0.2">
      <c r="A788" s="194">
        <v>20850</v>
      </c>
      <c r="B788" s="195" t="s">
        <v>3158</v>
      </c>
      <c r="C788" s="195" t="s">
        <v>3159</v>
      </c>
      <c r="D788" s="195" t="s">
        <v>3160</v>
      </c>
      <c r="E788" s="195" t="s">
        <v>3158</v>
      </c>
      <c r="F788" s="195" t="s">
        <v>3159</v>
      </c>
      <c r="G788" s="195" t="s">
        <v>265</v>
      </c>
      <c r="H788" s="195" t="s">
        <v>117</v>
      </c>
      <c r="I788" s="195" t="s">
        <v>1066</v>
      </c>
      <c r="J788" s="195" t="s">
        <v>1067</v>
      </c>
      <c r="K788" s="195" t="s">
        <v>98</v>
      </c>
      <c r="L788" s="195" t="s">
        <v>118</v>
      </c>
      <c r="M788" s="195" t="s">
        <v>760</v>
      </c>
      <c r="N788" s="195" t="s">
        <v>421</v>
      </c>
      <c r="O788" s="195" t="s">
        <v>272</v>
      </c>
      <c r="P788" s="195" t="s">
        <v>1048</v>
      </c>
      <c r="Q788" s="194">
        <v>1</v>
      </c>
      <c r="R788" s="194">
        <v>4</v>
      </c>
      <c r="S788" s="194">
        <v>50</v>
      </c>
      <c r="T788" s="194">
        <v>1</v>
      </c>
      <c r="U788" s="194">
        <v>50</v>
      </c>
      <c r="V788" s="194">
        <v>1</v>
      </c>
      <c r="W788" s="194">
        <v>4</v>
      </c>
      <c r="X788" s="195" t="s">
        <v>414</v>
      </c>
      <c r="Y788" s="195" t="s">
        <v>415</v>
      </c>
      <c r="Z788" s="195" t="s">
        <v>2912</v>
      </c>
      <c r="AA788" s="195" t="s">
        <v>2913</v>
      </c>
    </row>
    <row r="789" spans="1:27" x14ac:dyDescent="0.2">
      <c r="A789" s="194">
        <v>20851</v>
      </c>
      <c r="B789" s="195" t="s">
        <v>3161</v>
      </c>
      <c r="C789" s="195" t="s">
        <v>3162</v>
      </c>
      <c r="D789" s="195" t="s">
        <v>3163</v>
      </c>
      <c r="E789" s="195" t="s">
        <v>3161</v>
      </c>
      <c r="F789" s="195" t="s">
        <v>3162</v>
      </c>
      <c r="G789" s="195" t="s">
        <v>265</v>
      </c>
      <c r="H789" s="195" t="s">
        <v>472</v>
      </c>
      <c r="I789" s="195" t="s">
        <v>473</v>
      </c>
      <c r="J789" s="195" t="s">
        <v>474</v>
      </c>
      <c r="K789" s="195" t="s">
        <v>98</v>
      </c>
      <c r="L789" s="195" t="s">
        <v>118</v>
      </c>
      <c r="M789" s="195" t="s">
        <v>264</v>
      </c>
      <c r="N789" s="195" t="s">
        <v>421</v>
      </c>
      <c r="O789" s="195" t="s">
        <v>272</v>
      </c>
      <c r="P789" s="195" t="s">
        <v>1048</v>
      </c>
      <c r="Q789" s="194">
        <v>1</v>
      </c>
      <c r="R789" s="194">
        <v>2</v>
      </c>
      <c r="S789" s="194">
        <v>10</v>
      </c>
      <c r="T789" s="194">
        <v>1</v>
      </c>
      <c r="U789" s="194">
        <v>10</v>
      </c>
      <c r="V789" s="194">
        <v>1</v>
      </c>
      <c r="W789" s="194">
        <v>2</v>
      </c>
      <c r="X789" s="195" t="s">
        <v>569</v>
      </c>
      <c r="Y789" s="195" t="s">
        <v>570</v>
      </c>
      <c r="Z789" s="195" t="s">
        <v>1147</v>
      </c>
      <c r="AA789" s="195" t="s">
        <v>318</v>
      </c>
    </row>
    <row r="790" spans="1:27" x14ac:dyDescent="0.2">
      <c r="A790" s="194">
        <v>20852</v>
      </c>
      <c r="B790" s="195" t="s">
        <v>3164</v>
      </c>
      <c r="C790" s="195" t="s">
        <v>3165</v>
      </c>
      <c r="D790" s="195" t="s">
        <v>3166</v>
      </c>
      <c r="E790" s="195" t="s">
        <v>3167</v>
      </c>
      <c r="F790" s="195" t="s">
        <v>3168</v>
      </c>
      <c r="G790" s="195" t="s">
        <v>265</v>
      </c>
      <c r="H790" s="195"/>
      <c r="I790" s="195" t="s">
        <v>1185</v>
      </c>
      <c r="J790" s="195" t="s">
        <v>1186</v>
      </c>
      <c r="K790" s="195" t="s">
        <v>98</v>
      </c>
      <c r="L790" s="195" t="s">
        <v>118</v>
      </c>
      <c r="M790" s="195" t="s">
        <v>760</v>
      </c>
      <c r="N790" s="195" t="s">
        <v>421</v>
      </c>
      <c r="O790" s="195" t="s">
        <v>272</v>
      </c>
      <c r="P790" s="195" t="s">
        <v>1040</v>
      </c>
      <c r="Q790" s="194">
        <v>9</v>
      </c>
      <c r="R790" s="194">
        <v>3</v>
      </c>
      <c r="S790" s="194">
        <v>360</v>
      </c>
      <c r="T790" s="194">
        <v>1</v>
      </c>
      <c r="U790" s="194">
        <v>40</v>
      </c>
      <c r="V790" s="194">
        <v>1</v>
      </c>
      <c r="W790" s="194">
        <v>3</v>
      </c>
      <c r="X790" s="195" t="s">
        <v>401</v>
      </c>
      <c r="Y790" s="195" t="s">
        <v>402</v>
      </c>
      <c r="Z790" s="195" t="s">
        <v>1362</v>
      </c>
      <c r="AA790" s="195" t="s">
        <v>1363</v>
      </c>
    </row>
    <row r="791" spans="1:27" x14ac:dyDescent="0.2">
      <c r="A791" s="194">
        <v>20853</v>
      </c>
      <c r="B791" s="195" t="s">
        <v>3169</v>
      </c>
      <c r="C791" s="195" t="s">
        <v>3170</v>
      </c>
      <c r="D791" s="195" t="s">
        <v>3166</v>
      </c>
      <c r="E791" s="195" t="s">
        <v>3167</v>
      </c>
      <c r="F791" s="195" t="s">
        <v>3168</v>
      </c>
      <c r="G791" s="195" t="s">
        <v>265</v>
      </c>
      <c r="H791" s="195"/>
      <c r="I791" s="195" t="s">
        <v>1185</v>
      </c>
      <c r="J791" s="195" t="s">
        <v>1186</v>
      </c>
      <c r="K791" s="195" t="s">
        <v>98</v>
      </c>
      <c r="L791" s="195" t="s">
        <v>118</v>
      </c>
      <c r="M791" s="195" t="s">
        <v>760</v>
      </c>
      <c r="N791" s="195" t="s">
        <v>421</v>
      </c>
      <c r="O791" s="195" t="s">
        <v>272</v>
      </c>
      <c r="P791" s="195" t="s">
        <v>1040</v>
      </c>
      <c r="Q791" s="194">
        <v>9</v>
      </c>
      <c r="R791" s="194">
        <v>3</v>
      </c>
      <c r="S791" s="194">
        <v>360</v>
      </c>
      <c r="T791" s="194">
        <v>1</v>
      </c>
      <c r="U791" s="194">
        <v>40</v>
      </c>
      <c r="V791" s="194">
        <v>1</v>
      </c>
      <c r="W791" s="194">
        <v>3</v>
      </c>
      <c r="X791" s="195" t="s">
        <v>401</v>
      </c>
      <c r="Y791" s="195" t="s">
        <v>402</v>
      </c>
      <c r="Z791" s="195" t="s">
        <v>1362</v>
      </c>
      <c r="AA791" s="195" t="s">
        <v>1363</v>
      </c>
    </row>
    <row r="792" spans="1:27" x14ac:dyDescent="0.2">
      <c r="A792" s="194">
        <v>20854</v>
      </c>
      <c r="B792" s="195" t="s">
        <v>3171</v>
      </c>
      <c r="C792" s="195" t="s">
        <v>3172</v>
      </c>
      <c r="D792" s="195" t="s">
        <v>3166</v>
      </c>
      <c r="E792" s="195" t="s">
        <v>3167</v>
      </c>
      <c r="F792" s="195" t="s">
        <v>3168</v>
      </c>
      <c r="G792" s="195" t="s">
        <v>265</v>
      </c>
      <c r="H792" s="195"/>
      <c r="I792" s="195" t="s">
        <v>1185</v>
      </c>
      <c r="J792" s="195" t="s">
        <v>1186</v>
      </c>
      <c r="K792" s="195" t="s">
        <v>98</v>
      </c>
      <c r="L792" s="195" t="s">
        <v>118</v>
      </c>
      <c r="M792" s="195" t="s">
        <v>760</v>
      </c>
      <c r="N792" s="195" t="s">
        <v>421</v>
      </c>
      <c r="O792" s="195" t="s">
        <v>272</v>
      </c>
      <c r="P792" s="195" t="s">
        <v>1040</v>
      </c>
      <c r="Q792" s="194">
        <v>9</v>
      </c>
      <c r="R792" s="194">
        <v>3</v>
      </c>
      <c r="S792" s="194">
        <v>360</v>
      </c>
      <c r="T792" s="194">
        <v>1</v>
      </c>
      <c r="U792" s="194">
        <v>40</v>
      </c>
      <c r="V792" s="194">
        <v>1</v>
      </c>
      <c r="W792" s="194">
        <v>3</v>
      </c>
      <c r="X792" s="195" t="s">
        <v>401</v>
      </c>
      <c r="Y792" s="195" t="s">
        <v>402</v>
      </c>
      <c r="Z792" s="195" t="s">
        <v>1362</v>
      </c>
      <c r="AA792" s="195" t="s">
        <v>1363</v>
      </c>
    </row>
    <row r="793" spans="1:27" x14ac:dyDescent="0.2">
      <c r="A793" s="194">
        <v>20855</v>
      </c>
      <c r="B793" s="195" t="s">
        <v>3173</v>
      </c>
      <c r="C793" s="195" t="s">
        <v>3174</v>
      </c>
      <c r="D793" s="195" t="s">
        <v>3166</v>
      </c>
      <c r="E793" s="195" t="s">
        <v>3167</v>
      </c>
      <c r="F793" s="195" t="s">
        <v>3168</v>
      </c>
      <c r="G793" s="195" t="s">
        <v>265</v>
      </c>
      <c r="H793" s="195"/>
      <c r="I793" s="195" t="s">
        <v>1185</v>
      </c>
      <c r="J793" s="195" t="s">
        <v>1186</v>
      </c>
      <c r="K793" s="195" t="s">
        <v>98</v>
      </c>
      <c r="L793" s="195" t="s">
        <v>118</v>
      </c>
      <c r="M793" s="195" t="s">
        <v>760</v>
      </c>
      <c r="N793" s="195" t="s">
        <v>421</v>
      </c>
      <c r="O793" s="195" t="s">
        <v>272</v>
      </c>
      <c r="P793" s="195" t="s">
        <v>1048</v>
      </c>
      <c r="Q793" s="194">
        <v>9</v>
      </c>
      <c r="R793" s="194">
        <v>3</v>
      </c>
      <c r="S793" s="194">
        <v>360</v>
      </c>
      <c r="T793" s="194">
        <v>1</v>
      </c>
      <c r="U793" s="194">
        <v>40</v>
      </c>
      <c r="V793" s="194">
        <v>1</v>
      </c>
      <c r="W793" s="194">
        <v>3</v>
      </c>
      <c r="X793" s="195" t="s">
        <v>401</v>
      </c>
      <c r="Y793" s="195" t="s">
        <v>402</v>
      </c>
      <c r="Z793" s="195" t="s">
        <v>1362</v>
      </c>
      <c r="AA793" s="195" t="s">
        <v>1363</v>
      </c>
    </row>
    <row r="794" spans="1:27" x14ac:dyDescent="0.2">
      <c r="A794" s="194">
        <v>20856</v>
      </c>
      <c r="B794" s="195" t="s">
        <v>3175</v>
      </c>
      <c r="C794" s="195" t="s">
        <v>3176</v>
      </c>
      <c r="D794" s="195" t="s">
        <v>3166</v>
      </c>
      <c r="E794" s="195" t="s">
        <v>3167</v>
      </c>
      <c r="F794" s="195" t="s">
        <v>3168</v>
      </c>
      <c r="G794" s="195" t="s">
        <v>265</v>
      </c>
      <c r="H794" s="195"/>
      <c r="I794" s="195" t="s">
        <v>1185</v>
      </c>
      <c r="J794" s="195" t="s">
        <v>1186</v>
      </c>
      <c r="K794" s="195" t="s">
        <v>98</v>
      </c>
      <c r="L794" s="195" t="s">
        <v>118</v>
      </c>
      <c r="M794" s="195" t="s">
        <v>760</v>
      </c>
      <c r="N794" s="195" t="s">
        <v>421</v>
      </c>
      <c r="O794" s="195" t="s">
        <v>272</v>
      </c>
      <c r="P794" s="195" t="s">
        <v>1048</v>
      </c>
      <c r="Q794" s="194">
        <v>9</v>
      </c>
      <c r="R794" s="194">
        <v>3</v>
      </c>
      <c r="S794" s="194">
        <v>360</v>
      </c>
      <c r="T794" s="194">
        <v>1</v>
      </c>
      <c r="U794" s="194">
        <v>40</v>
      </c>
      <c r="V794" s="194">
        <v>1</v>
      </c>
      <c r="W794" s="194">
        <v>3</v>
      </c>
      <c r="X794" s="195" t="s">
        <v>401</v>
      </c>
      <c r="Y794" s="195" t="s">
        <v>402</v>
      </c>
      <c r="Z794" s="195" t="s">
        <v>1362</v>
      </c>
      <c r="AA794" s="195" t="s">
        <v>1363</v>
      </c>
    </row>
    <row r="795" spans="1:27" x14ac:dyDescent="0.2">
      <c r="A795" s="194">
        <v>20857</v>
      </c>
      <c r="B795" s="195" t="s">
        <v>3177</v>
      </c>
      <c r="C795" s="195" t="s">
        <v>3178</v>
      </c>
      <c r="D795" s="195" t="s">
        <v>3166</v>
      </c>
      <c r="E795" s="195" t="s">
        <v>3167</v>
      </c>
      <c r="F795" s="195" t="s">
        <v>3168</v>
      </c>
      <c r="G795" s="195" t="s">
        <v>265</v>
      </c>
      <c r="H795" s="195"/>
      <c r="I795" s="195" t="s">
        <v>1185</v>
      </c>
      <c r="J795" s="195" t="s">
        <v>1186</v>
      </c>
      <c r="K795" s="195" t="s">
        <v>98</v>
      </c>
      <c r="L795" s="195" t="s">
        <v>118</v>
      </c>
      <c r="M795" s="195" t="s">
        <v>760</v>
      </c>
      <c r="N795" s="195" t="s">
        <v>421</v>
      </c>
      <c r="O795" s="195" t="s">
        <v>272</v>
      </c>
      <c r="P795" s="195" t="s">
        <v>1048</v>
      </c>
      <c r="Q795" s="194">
        <v>9</v>
      </c>
      <c r="R795" s="194">
        <v>3</v>
      </c>
      <c r="S795" s="194">
        <v>360</v>
      </c>
      <c r="T795" s="194">
        <v>1</v>
      </c>
      <c r="U795" s="194">
        <v>40</v>
      </c>
      <c r="V795" s="194">
        <v>1</v>
      </c>
      <c r="W795" s="194">
        <v>3</v>
      </c>
      <c r="X795" s="195" t="s">
        <v>401</v>
      </c>
      <c r="Y795" s="195" t="s">
        <v>402</v>
      </c>
      <c r="Z795" s="195" t="s">
        <v>1362</v>
      </c>
      <c r="AA795" s="195" t="s">
        <v>1363</v>
      </c>
    </row>
    <row r="796" spans="1:27" x14ac:dyDescent="0.2">
      <c r="A796" s="194">
        <v>20858</v>
      </c>
      <c r="B796" s="195" t="s">
        <v>3179</v>
      </c>
      <c r="C796" s="195" t="s">
        <v>3180</v>
      </c>
      <c r="D796" s="195" t="s">
        <v>3166</v>
      </c>
      <c r="E796" s="195" t="s">
        <v>3167</v>
      </c>
      <c r="F796" s="195" t="s">
        <v>3168</v>
      </c>
      <c r="G796" s="195" t="s">
        <v>265</v>
      </c>
      <c r="H796" s="195"/>
      <c r="I796" s="195" t="s">
        <v>1185</v>
      </c>
      <c r="J796" s="195" t="s">
        <v>1186</v>
      </c>
      <c r="K796" s="195" t="s">
        <v>98</v>
      </c>
      <c r="L796" s="195" t="s">
        <v>118</v>
      </c>
      <c r="M796" s="195" t="s">
        <v>760</v>
      </c>
      <c r="N796" s="195" t="s">
        <v>421</v>
      </c>
      <c r="O796" s="195" t="s">
        <v>272</v>
      </c>
      <c r="P796" s="195" t="s">
        <v>1048</v>
      </c>
      <c r="Q796" s="194">
        <v>9</v>
      </c>
      <c r="R796" s="194">
        <v>3</v>
      </c>
      <c r="S796" s="194">
        <v>360</v>
      </c>
      <c r="T796" s="194">
        <v>1</v>
      </c>
      <c r="U796" s="194">
        <v>40</v>
      </c>
      <c r="V796" s="194">
        <v>1</v>
      </c>
      <c r="W796" s="194">
        <v>3</v>
      </c>
      <c r="X796" s="195" t="s">
        <v>401</v>
      </c>
      <c r="Y796" s="195" t="s">
        <v>402</v>
      </c>
      <c r="Z796" s="195" t="s">
        <v>1362</v>
      </c>
      <c r="AA796" s="195" t="s">
        <v>1363</v>
      </c>
    </row>
    <row r="797" spans="1:27" x14ac:dyDescent="0.2">
      <c r="A797" s="194">
        <v>20859</v>
      </c>
      <c r="B797" s="195" t="s">
        <v>3181</v>
      </c>
      <c r="C797" s="195" t="s">
        <v>3182</v>
      </c>
      <c r="D797" s="195" t="s">
        <v>3166</v>
      </c>
      <c r="E797" s="195" t="s">
        <v>3167</v>
      </c>
      <c r="F797" s="195" t="s">
        <v>3168</v>
      </c>
      <c r="G797" s="195" t="s">
        <v>265</v>
      </c>
      <c r="H797" s="195"/>
      <c r="I797" s="195" t="s">
        <v>1185</v>
      </c>
      <c r="J797" s="195" t="s">
        <v>1186</v>
      </c>
      <c r="K797" s="195" t="s">
        <v>98</v>
      </c>
      <c r="L797" s="195" t="s">
        <v>118</v>
      </c>
      <c r="M797" s="195" t="s">
        <v>760</v>
      </c>
      <c r="N797" s="195" t="s">
        <v>421</v>
      </c>
      <c r="O797" s="195" t="s">
        <v>272</v>
      </c>
      <c r="P797" s="195" t="s">
        <v>1048</v>
      </c>
      <c r="Q797" s="194">
        <v>9</v>
      </c>
      <c r="R797" s="194">
        <v>3</v>
      </c>
      <c r="S797" s="194">
        <v>360</v>
      </c>
      <c r="T797" s="194">
        <v>1</v>
      </c>
      <c r="U797" s="194">
        <v>40</v>
      </c>
      <c r="V797" s="194">
        <v>1</v>
      </c>
      <c r="W797" s="194">
        <v>3</v>
      </c>
      <c r="X797" s="195" t="s">
        <v>401</v>
      </c>
      <c r="Y797" s="195" t="s">
        <v>402</v>
      </c>
      <c r="Z797" s="195" t="s">
        <v>1362</v>
      </c>
      <c r="AA797" s="195" t="s">
        <v>1363</v>
      </c>
    </row>
    <row r="798" spans="1:27" x14ac:dyDescent="0.2">
      <c r="A798" s="194">
        <v>20860</v>
      </c>
      <c r="B798" s="195" t="s">
        <v>3183</v>
      </c>
      <c r="C798" s="195" t="s">
        <v>3184</v>
      </c>
      <c r="D798" s="195" t="s">
        <v>3166</v>
      </c>
      <c r="E798" s="195" t="s">
        <v>3167</v>
      </c>
      <c r="F798" s="195" t="s">
        <v>3168</v>
      </c>
      <c r="G798" s="195" t="s">
        <v>265</v>
      </c>
      <c r="H798" s="195"/>
      <c r="I798" s="195" t="s">
        <v>1185</v>
      </c>
      <c r="J798" s="195" t="s">
        <v>1186</v>
      </c>
      <c r="K798" s="195" t="s">
        <v>98</v>
      </c>
      <c r="L798" s="195" t="s">
        <v>118</v>
      </c>
      <c r="M798" s="195" t="s">
        <v>760</v>
      </c>
      <c r="N798" s="195" t="s">
        <v>421</v>
      </c>
      <c r="O798" s="195" t="s">
        <v>272</v>
      </c>
      <c r="P798" s="195" t="s">
        <v>1048</v>
      </c>
      <c r="Q798" s="194">
        <v>9</v>
      </c>
      <c r="R798" s="194">
        <v>3</v>
      </c>
      <c r="S798" s="194">
        <v>360</v>
      </c>
      <c r="T798" s="194">
        <v>1</v>
      </c>
      <c r="U798" s="194">
        <v>40</v>
      </c>
      <c r="V798" s="194">
        <v>1</v>
      </c>
      <c r="W798" s="194">
        <v>3</v>
      </c>
      <c r="X798" s="195" t="s">
        <v>401</v>
      </c>
      <c r="Y798" s="195" t="s">
        <v>402</v>
      </c>
      <c r="Z798" s="195" t="s">
        <v>1362</v>
      </c>
      <c r="AA798" s="195" t="s">
        <v>1363</v>
      </c>
    </row>
    <row r="799" spans="1:27" x14ac:dyDescent="0.2">
      <c r="A799" s="194">
        <v>20861</v>
      </c>
      <c r="B799" s="195" t="s">
        <v>3185</v>
      </c>
      <c r="C799" s="195" t="s">
        <v>3186</v>
      </c>
      <c r="D799" s="195" t="s">
        <v>3187</v>
      </c>
      <c r="E799" s="195" t="s">
        <v>3188</v>
      </c>
      <c r="F799" s="195" t="s">
        <v>3188</v>
      </c>
      <c r="G799" s="195" t="s">
        <v>265</v>
      </c>
      <c r="H799" s="195" t="s">
        <v>472</v>
      </c>
      <c r="I799" s="195" t="s">
        <v>473</v>
      </c>
      <c r="J799" s="195" t="s">
        <v>474</v>
      </c>
      <c r="K799" s="195" t="s">
        <v>98</v>
      </c>
      <c r="L799" s="195" t="s">
        <v>118</v>
      </c>
      <c r="M799" s="195" t="s">
        <v>100</v>
      </c>
      <c r="N799" s="195" t="s">
        <v>421</v>
      </c>
      <c r="O799" s="195" t="s">
        <v>1075</v>
      </c>
      <c r="P799" s="195" t="s">
        <v>1040</v>
      </c>
      <c r="Q799" s="194">
        <v>3</v>
      </c>
      <c r="R799" s="194">
        <v>2</v>
      </c>
      <c r="S799" s="194">
        <v>45</v>
      </c>
      <c r="T799" s="194">
        <v>1</v>
      </c>
      <c r="U799" s="194">
        <v>15</v>
      </c>
      <c r="V799" s="194">
        <v>1</v>
      </c>
      <c r="W799" s="194">
        <v>2</v>
      </c>
      <c r="X799" s="195" t="s">
        <v>414</v>
      </c>
      <c r="Y799" s="195" t="s">
        <v>415</v>
      </c>
      <c r="Z799" s="195" t="s">
        <v>1362</v>
      </c>
      <c r="AA799" s="195" t="s">
        <v>1363</v>
      </c>
    </row>
    <row r="800" spans="1:27" x14ac:dyDescent="0.2">
      <c r="A800" s="194">
        <v>20862</v>
      </c>
      <c r="B800" s="195" t="s">
        <v>3189</v>
      </c>
      <c r="C800" s="195" t="s">
        <v>3190</v>
      </c>
      <c r="D800" s="195" t="s">
        <v>3187</v>
      </c>
      <c r="E800" s="195" t="s">
        <v>3188</v>
      </c>
      <c r="F800" s="195" t="s">
        <v>3188</v>
      </c>
      <c r="G800" s="195" t="s">
        <v>265</v>
      </c>
      <c r="H800" s="195" t="s">
        <v>472</v>
      </c>
      <c r="I800" s="195" t="s">
        <v>473</v>
      </c>
      <c r="J800" s="195" t="s">
        <v>474</v>
      </c>
      <c r="K800" s="195" t="s">
        <v>98</v>
      </c>
      <c r="L800" s="195" t="s">
        <v>118</v>
      </c>
      <c r="M800" s="195" t="s">
        <v>100</v>
      </c>
      <c r="N800" s="195" t="s">
        <v>421</v>
      </c>
      <c r="O800" s="195" t="s">
        <v>1075</v>
      </c>
      <c r="P800" s="195" t="s">
        <v>1040</v>
      </c>
      <c r="Q800" s="194">
        <v>3</v>
      </c>
      <c r="R800" s="194">
        <v>2</v>
      </c>
      <c r="S800" s="194">
        <v>45</v>
      </c>
      <c r="T800" s="194">
        <v>1</v>
      </c>
      <c r="U800" s="194">
        <v>15</v>
      </c>
      <c r="V800" s="194">
        <v>1</v>
      </c>
      <c r="W800" s="194">
        <v>2</v>
      </c>
      <c r="X800" s="195" t="s">
        <v>414</v>
      </c>
      <c r="Y800" s="195" t="s">
        <v>415</v>
      </c>
      <c r="Z800" s="195" t="s">
        <v>1362</v>
      </c>
      <c r="AA800" s="195" t="s">
        <v>1363</v>
      </c>
    </row>
    <row r="801" spans="1:27" x14ac:dyDescent="0.2">
      <c r="A801" s="194">
        <v>20863</v>
      </c>
      <c r="B801" s="195" t="s">
        <v>3191</v>
      </c>
      <c r="C801" s="195" t="s">
        <v>3192</v>
      </c>
      <c r="D801" s="195" t="s">
        <v>3187</v>
      </c>
      <c r="E801" s="195" t="s">
        <v>3188</v>
      </c>
      <c r="F801" s="195" t="s">
        <v>3188</v>
      </c>
      <c r="G801" s="195" t="s">
        <v>265</v>
      </c>
      <c r="H801" s="195" t="s">
        <v>472</v>
      </c>
      <c r="I801" s="195" t="s">
        <v>473</v>
      </c>
      <c r="J801" s="195" t="s">
        <v>474</v>
      </c>
      <c r="K801" s="195" t="s">
        <v>98</v>
      </c>
      <c r="L801" s="195" t="s">
        <v>118</v>
      </c>
      <c r="M801" s="195" t="s">
        <v>100</v>
      </c>
      <c r="N801" s="195" t="s">
        <v>421</v>
      </c>
      <c r="O801" s="195" t="s">
        <v>1075</v>
      </c>
      <c r="P801" s="195" t="s">
        <v>1040</v>
      </c>
      <c r="Q801" s="194">
        <v>3</v>
      </c>
      <c r="R801" s="194">
        <v>2</v>
      </c>
      <c r="S801" s="194">
        <v>45</v>
      </c>
      <c r="T801" s="194">
        <v>1</v>
      </c>
      <c r="U801" s="194">
        <v>15</v>
      </c>
      <c r="V801" s="194">
        <v>1</v>
      </c>
      <c r="W801" s="194">
        <v>2</v>
      </c>
      <c r="X801" s="195" t="s">
        <v>414</v>
      </c>
      <c r="Y801" s="195" t="s">
        <v>415</v>
      </c>
      <c r="Z801" s="195" t="s">
        <v>1362</v>
      </c>
      <c r="AA801" s="195" t="s">
        <v>1363</v>
      </c>
    </row>
    <row r="802" spans="1:27" x14ac:dyDescent="0.2">
      <c r="A802" s="194">
        <v>20864</v>
      </c>
      <c r="B802" s="195" t="s">
        <v>3193</v>
      </c>
      <c r="C802" s="195" t="s">
        <v>3194</v>
      </c>
      <c r="D802" s="195" t="s">
        <v>3195</v>
      </c>
      <c r="E802" s="195" t="s">
        <v>3193</v>
      </c>
      <c r="F802" s="195" t="s">
        <v>3196</v>
      </c>
      <c r="G802" s="195" t="s">
        <v>265</v>
      </c>
      <c r="H802" s="195" t="s">
        <v>1455</v>
      </c>
      <c r="I802" s="195" t="s">
        <v>1456</v>
      </c>
      <c r="J802" s="195" t="s">
        <v>1457</v>
      </c>
      <c r="K802" s="195" t="s">
        <v>98</v>
      </c>
      <c r="L802" s="195" t="s">
        <v>99</v>
      </c>
      <c r="M802" s="195" t="s">
        <v>224</v>
      </c>
      <c r="N802" s="195" t="s">
        <v>402</v>
      </c>
      <c r="O802" s="195" t="s">
        <v>272</v>
      </c>
      <c r="P802" s="195" t="s">
        <v>1048</v>
      </c>
      <c r="Q802" s="194">
        <v>1</v>
      </c>
      <c r="R802" s="194">
        <v>15</v>
      </c>
      <c r="S802" s="194">
        <v>20</v>
      </c>
      <c r="T802" s="194">
        <v>2</v>
      </c>
      <c r="U802" s="194">
        <v>10</v>
      </c>
      <c r="V802" s="194">
        <v>1</v>
      </c>
      <c r="W802" s="194">
        <v>30</v>
      </c>
      <c r="X802" s="195" t="s">
        <v>596</v>
      </c>
      <c r="Y802" s="195" t="s">
        <v>597</v>
      </c>
      <c r="Z802" s="195" t="s">
        <v>1362</v>
      </c>
      <c r="AA802" s="195" t="s">
        <v>1363</v>
      </c>
    </row>
    <row r="803" spans="1:27" x14ac:dyDescent="0.2">
      <c r="A803" s="194">
        <v>20865</v>
      </c>
      <c r="B803" s="195" t="s">
        <v>3197</v>
      </c>
      <c r="C803" s="195" t="s">
        <v>3197</v>
      </c>
      <c r="D803" s="195" t="s">
        <v>3198</v>
      </c>
      <c r="E803" s="195" t="s">
        <v>3199</v>
      </c>
      <c r="F803" s="195" t="s">
        <v>3199</v>
      </c>
      <c r="G803" s="195" t="s">
        <v>265</v>
      </c>
      <c r="H803" s="195"/>
      <c r="I803" s="195" t="s">
        <v>1185</v>
      </c>
      <c r="J803" s="195" t="s">
        <v>1186</v>
      </c>
      <c r="K803" s="195" t="s">
        <v>98</v>
      </c>
      <c r="L803" s="195" t="s">
        <v>118</v>
      </c>
      <c r="M803" s="195" t="s">
        <v>233</v>
      </c>
      <c r="N803" s="195" t="s">
        <v>123</v>
      </c>
      <c r="O803" s="195" t="s">
        <v>278</v>
      </c>
      <c r="P803" s="195" t="s">
        <v>1048</v>
      </c>
      <c r="Q803" s="194">
        <v>3</v>
      </c>
      <c r="R803" s="194">
        <v>6</v>
      </c>
      <c r="S803" s="194">
        <v>120</v>
      </c>
      <c r="T803" s="194">
        <v>1</v>
      </c>
      <c r="U803" s="194">
        <v>40</v>
      </c>
      <c r="V803" s="194">
        <v>1</v>
      </c>
      <c r="W803" s="194">
        <v>6</v>
      </c>
      <c r="X803" s="195" t="s">
        <v>1124</v>
      </c>
      <c r="Y803" s="195" t="s">
        <v>1125</v>
      </c>
      <c r="Z803" s="195" t="s">
        <v>1098</v>
      </c>
      <c r="AA803" s="195" t="s">
        <v>1099</v>
      </c>
    </row>
    <row r="804" spans="1:27" x14ac:dyDescent="0.2">
      <c r="A804" s="194">
        <v>20866</v>
      </c>
      <c r="B804" s="195" t="s">
        <v>3200</v>
      </c>
      <c r="C804" s="195" t="s">
        <v>3200</v>
      </c>
      <c r="D804" s="195" t="s">
        <v>3198</v>
      </c>
      <c r="E804" s="195" t="s">
        <v>3199</v>
      </c>
      <c r="F804" s="195" t="s">
        <v>3199</v>
      </c>
      <c r="G804" s="195" t="s">
        <v>265</v>
      </c>
      <c r="H804" s="195"/>
      <c r="I804" s="195" t="s">
        <v>1185</v>
      </c>
      <c r="J804" s="195" t="s">
        <v>1186</v>
      </c>
      <c r="K804" s="195" t="s">
        <v>98</v>
      </c>
      <c r="L804" s="195" t="s">
        <v>118</v>
      </c>
      <c r="M804" s="195" t="s">
        <v>233</v>
      </c>
      <c r="N804" s="195" t="s">
        <v>123</v>
      </c>
      <c r="O804" s="195" t="s">
        <v>278</v>
      </c>
      <c r="P804" s="195" t="s">
        <v>1048</v>
      </c>
      <c r="Q804" s="194">
        <v>3</v>
      </c>
      <c r="R804" s="194">
        <v>6</v>
      </c>
      <c r="S804" s="194">
        <v>120</v>
      </c>
      <c r="T804" s="194">
        <v>1</v>
      </c>
      <c r="U804" s="194">
        <v>40</v>
      </c>
      <c r="V804" s="194">
        <v>1</v>
      </c>
      <c r="W804" s="194">
        <v>6</v>
      </c>
      <c r="X804" s="195" t="s">
        <v>1124</v>
      </c>
      <c r="Y804" s="195" t="s">
        <v>1125</v>
      </c>
      <c r="Z804" s="195" t="s">
        <v>1098</v>
      </c>
      <c r="AA804" s="195" t="s">
        <v>1099</v>
      </c>
    </row>
    <row r="805" spans="1:27" x14ac:dyDescent="0.2">
      <c r="A805" s="194">
        <v>20867</v>
      </c>
      <c r="B805" s="195" t="s">
        <v>3201</v>
      </c>
      <c r="C805" s="195" t="s">
        <v>3201</v>
      </c>
      <c r="D805" s="195" t="s">
        <v>3198</v>
      </c>
      <c r="E805" s="195" t="s">
        <v>3199</v>
      </c>
      <c r="F805" s="195" t="s">
        <v>3199</v>
      </c>
      <c r="G805" s="195" t="s">
        <v>265</v>
      </c>
      <c r="H805" s="195"/>
      <c r="I805" s="195" t="s">
        <v>1185</v>
      </c>
      <c r="J805" s="195" t="s">
        <v>1186</v>
      </c>
      <c r="K805" s="195" t="s">
        <v>98</v>
      </c>
      <c r="L805" s="195" t="s">
        <v>118</v>
      </c>
      <c r="M805" s="195" t="s">
        <v>233</v>
      </c>
      <c r="N805" s="195" t="s">
        <v>123</v>
      </c>
      <c r="O805" s="195" t="s">
        <v>278</v>
      </c>
      <c r="P805" s="195" t="s">
        <v>1048</v>
      </c>
      <c r="Q805" s="194">
        <v>3</v>
      </c>
      <c r="R805" s="194">
        <v>6</v>
      </c>
      <c r="S805" s="194">
        <v>120</v>
      </c>
      <c r="T805" s="194">
        <v>1</v>
      </c>
      <c r="U805" s="194">
        <v>40</v>
      </c>
      <c r="V805" s="194">
        <v>1</v>
      </c>
      <c r="W805" s="194">
        <v>6</v>
      </c>
      <c r="X805" s="195" t="s">
        <v>1124</v>
      </c>
      <c r="Y805" s="195" t="s">
        <v>1125</v>
      </c>
      <c r="Z805" s="195" t="s">
        <v>1098</v>
      </c>
      <c r="AA805" s="195" t="s">
        <v>1099</v>
      </c>
    </row>
    <row r="806" spans="1:27" x14ac:dyDescent="0.2">
      <c r="A806" s="194">
        <v>20868</v>
      </c>
      <c r="B806" s="195" t="s">
        <v>3202</v>
      </c>
      <c r="C806" s="195" t="s">
        <v>3202</v>
      </c>
      <c r="D806" s="195" t="s">
        <v>3203</v>
      </c>
      <c r="E806" s="195" t="s">
        <v>3204</v>
      </c>
      <c r="F806" s="195" t="s">
        <v>3204</v>
      </c>
      <c r="G806" s="195" t="s">
        <v>265</v>
      </c>
      <c r="H806" s="195" t="s">
        <v>117</v>
      </c>
      <c r="I806" s="195" t="s">
        <v>130</v>
      </c>
      <c r="J806" s="195" t="s">
        <v>351</v>
      </c>
      <c r="K806" s="195" t="s">
        <v>98</v>
      </c>
      <c r="L806" s="195" t="s">
        <v>215</v>
      </c>
      <c r="M806" s="195" t="s">
        <v>219</v>
      </c>
      <c r="N806" s="195" t="s">
        <v>123</v>
      </c>
      <c r="O806" s="195" t="s">
        <v>272</v>
      </c>
      <c r="P806" s="195" t="s">
        <v>1040</v>
      </c>
      <c r="Q806" s="194">
        <v>2</v>
      </c>
      <c r="R806" s="194">
        <v>24</v>
      </c>
      <c r="S806" s="194">
        <v>32</v>
      </c>
      <c r="T806" s="194">
        <v>1</v>
      </c>
      <c r="U806" s="194">
        <v>16</v>
      </c>
      <c r="V806" s="194">
        <v>1</v>
      </c>
      <c r="W806" s="194">
        <v>24</v>
      </c>
      <c r="X806" s="195" t="s">
        <v>1124</v>
      </c>
      <c r="Y806" s="195" t="s">
        <v>1125</v>
      </c>
      <c r="Z806" s="195" t="s">
        <v>1098</v>
      </c>
      <c r="AA806" s="195" t="s">
        <v>1099</v>
      </c>
    </row>
    <row r="807" spans="1:27" x14ac:dyDescent="0.2">
      <c r="A807" s="194">
        <v>20869</v>
      </c>
      <c r="B807" s="195" t="s">
        <v>3205</v>
      </c>
      <c r="C807" s="195" t="s">
        <v>3205</v>
      </c>
      <c r="D807" s="195" t="s">
        <v>3203</v>
      </c>
      <c r="E807" s="195" t="s">
        <v>3204</v>
      </c>
      <c r="F807" s="195" t="s">
        <v>3204</v>
      </c>
      <c r="G807" s="195" t="s">
        <v>265</v>
      </c>
      <c r="H807" s="195" t="s">
        <v>117</v>
      </c>
      <c r="I807" s="195" t="s">
        <v>130</v>
      </c>
      <c r="J807" s="195" t="s">
        <v>351</v>
      </c>
      <c r="K807" s="195" t="s">
        <v>98</v>
      </c>
      <c r="L807" s="195" t="s">
        <v>215</v>
      </c>
      <c r="M807" s="195" t="s">
        <v>213</v>
      </c>
      <c r="N807" s="195" t="s">
        <v>123</v>
      </c>
      <c r="O807" s="195" t="s">
        <v>272</v>
      </c>
      <c r="P807" s="195" t="s">
        <v>1040</v>
      </c>
      <c r="Q807" s="194">
        <v>2</v>
      </c>
      <c r="R807" s="194">
        <v>24</v>
      </c>
      <c r="S807" s="194">
        <v>32</v>
      </c>
      <c r="T807" s="194">
        <v>1</v>
      </c>
      <c r="U807" s="194">
        <v>16</v>
      </c>
      <c r="V807" s="194">
        <v>1</v>
      </c>
      <c r="W807" s="194">
        <v>24</v>
      </c>
      <c r="X807" s="195" t="s">
        <v>1124</v>
      </c>
      <c r="Y807" s="195" t="s">
        <v>1125</v>
      </c>
      <c r="Z807" s="195" t="s">
        <v>1098</v>
      </c>
      <c r="AA807" s="195" t="s">
        <v>1099</v>
      </c>
    </row>
    <row r="808" spans="1:27" x14ac:dyDescent="0.2">
      <c r="A808" s="194">
        <v>20870</v>
      </c>
      <c r="B808" s="195" t="s">
        <v>3206</v>
      </c>
      <c r="C808" s="195" t="s">
        <v>3207</v>
      </c>
      <c r="D808" s="195" t="s">
        <v>3208</v>
      </c>
      <c r="E808" s="195" t="s">
        <v>3209</v>
      </c>
      <c r="F808" s="195" t="s">
        <v>3210</v>
      </c>
      <c r="G808" s="195" t="s">
        <v>265</v>
      </c>
      <c r="H808" s="195" t="s">
        <v>117</v>
      </c>
      <c r="I808" s="195" t="s">
        <v>157</v>
      </c>
      <c r="J808" s="195" t="s">
        <v>352</v>
      </c>
      <c r="K808" s="195" t="s">
        <v>98</v>
      </c>
      <c r="L808" s="195" t="s">
        <v>118</v>
      </c>
      <c r="M808" s="195" t="s">
        <v>144</v>
      </c>
      <c r="N808" s="195" t="s">
        <v>123</v>
      </c>
      <c r="O808" s="195" t="s">
        <v>272</v>
      </c>
      <c r="P808" s="195" t="s">
        <v>1048</v>
      </c>
      <c r="Q808" s="194">
        <v>2</v>
      </c>
      <c r="R808" s="194">
        <v>34</v>
      </c>
      <c r="S808" s="194">
        <v>20</v>
      </c>
      <c r="T808" s="194">
        <v>1</v>
      </c>
      <c r="U808" s="194">
        <v>10</v>
      </c>
      <c r="V808" s="194">
        <v>1</v>
      </c>
      <c r="W808" s="194">
        <v>34</v>
      </c>
      <c r="X808" s="195" t="s">
        <v>1124</v>
      </c>
      <c r="Y808" s="195" t="s">
        <v>1125</v>
      </c>
      <c r="Z808" s="195" t="s">
        <v>2912</v>
      </c>
      <c r="AA808" s="195" t="s">
        <v>2913</v>
      </c>
    </row>
    <row r="809" spans="1:27" x14ac:dyDescent="0.2">
      <c r="A809" s="194">
        <v>20871</v>
      </c>
      <c r="B809" s="195" t="s">
        <v>3211</v>
      </c>
      <c r="C809" s="195" t="s">
        <v>3212</v>
      </c>
      <c r="D809" s="195" t="s">
        <v>3208</v>
      </c>
      <c r="E809" s="195" t="s">
        <v>3209</v>
      </c>
      <c r="F809" s="195" t="s">
        <v>3210</v>
      </c>
      <c r="G809" s="195" t="s">
        <v>265</v>
      </c>
      <c r="H809" s="195" t="s">
        <v>117</v>
      </c>
      <c r="I809" s="195" t="s">
        <v>157</v>
      </c>
      <c r="J809" s="195" t="s">
        <v>352</v>
      </c>
      <c r="K809" s="195" t="s">
        <v>98</v>
      </c>
      <c r="L809" s="195" t="s">
        <v>118</v>
      </c>
      <c r="M809" s="195" t="s">
        <v>144</v>
      </c>
      <c r="N809" s="195" t="s">
        <v>123</v>
      </c>
      <c r="O809" s="195" t="s">
        <v>272</v>
      </c>
      <c r="P809" s="195" t="s">
        <v>1048</v>
      </c>
      <c r="Q809" s="194">
        <v>2</v>
      </c>
      <c r="R809" s="194">
        <v>34</v>
      </c>
      <c r="S809" s="194">
        <v>20</v>
      </c>
      <c r="T809" s="194">
        <v>1</v>
      </c>
      <c r="U809" s="194">
        <v>10</v>
      </c>
      <c r="V809" s="194">
        <v>1</v>
      </c>
      <c r="W809" s="194">
        <v>34</v>
      </c>
      <c r="X809" s="195" t="s">
        <v>1124</v>
      </c>
      <c r="Y809" s="195" t="s">
        <v>1125</v>
      </c>
      <c r="Z809" s="195" t="s">
        <v>2912</v>
      </c>
      <c r="AA809" s="195" t="s">
        <v>2913</v>
      </c>
    </row>
    <row r="810" spans="1:27" x14ac:dyDescent="0.2">
      <c r="A810" s="194">
        <v>20872</v>
      </c>
      <c r="B810" s="195" t="s">
        <v>3213</v>
      </c>
      <c r="C810" s="195" t="s">
        <v>3214</v>
      </c>
      <c r="D810" s="195" t="s">
        <v>3215</v>
      </c>
      <c r="E810" s="195" t="s">
        <v>3216</v>
      </c>
      <c r="F810" s="195" t="s">
        <v>3217</v>
      </c>
      <c r="G810" s="195" t="s">
        <v>265</v>
      </c>
      <c r="H810" s="195" t="s">
        <v>117</v>
      </c>
      <c r="I810" s="195" t="s">
        <v>130</v>
      </c>
      <c r="J810" s="195" t="s">
        <v>351</v>
      </c>
      <c r="K810" s="195" t="s">
        <v>98</v>
      </c>
      <c r="L810" s="195" t="s">
        <v>99</v>
      </c>
      <c r="M810" s="195" t="s">
        <v>187</v>
      </c>
      <c r="N810" s="195" t="s">
        <v>123</v>
      </c>
      <c r="O810" s="195" t="s">
        <v>1075</v>
      </c>
      <c r="P810" s="195" t="s">
        <v>1040</v>
      </c>
      <c r="Q810" s="194">
        <v>6</v>
      </c>
      <c r="R810" s="194">
        <v>24</v>
      </c>
      <c r="S810" s="194">
        <v>53</v>
      </c>
      <c r="T810" s="194">
        <v>1</v>
      </c>
      <c r="U810" s="194">
        <v>10</v>
      </c>
      <c r="V810" s="194">
        <v>1</v>
      </c>
      <c r="W810" s="194">
        <v>24</v>
      </c>
      <c r="X810" s="195" t="s">
        <v>1124</v>
      </c>
      <c r="Y810" s="195" t="s">
        <v>1125</v>
      </c>
      <c r="Z810" s="195" t="s">
        <v>1098</v>
      </c>
      <c r="AA810" s="195" t="s">
        <v>1099</v>
      </c>
    </row>
    <row r="811" spans="1:27" x14ac:dyDescent="0.2">
      <c r="A811" s="194">
        <v>20873</v>
      </c>
      <c r="B811" s="195" t="s">
        <v>3218</v>
      </c>
      <c r="C811" s="195" t="s">
        <v>3219</v>
      </c>
      <c r="D811" s="195" t="s">
        <v>3215</v>
      </c>
      <c r="E811" s="195" t="s">
        <v>3216</v>
      </c>
      <c r="F811" s="195" t="s">
        <v>3217</v>
      </c>
      <c r="G811" s="195" t="s">
        <v>265</v>
      </c>
      <c r="H811" s="195" t="s">
        <v>117</v>
      </c>
      <c r="I811" s="195" t="s">
        <v>130</v>
      </c>
      <c r="J811" s="195" t="s">
        <v>351</v>
      </c>
      <c r="K811" s="195" t="s">
        <v>98</v>
      </c>
      <c r="L811" s="195" t="s">
        <v>99</v>
      </c>
      <c r="M811" s="195" t="s">
        <v>187</v>
      </c>
      <c r="N811" s="195" t="s">
        <v>123</v>
      </c>
      <c r="O811" s="195" t="s">
        <v>1075</v>
      </c>
      <c r="P811" s="195" t="s">
        <v>1040</v>
      </c>
      <c r="Q811" s="194">
        <v>6</v>
      </c>
      <c r="R811" s="194">
        <v>24</v>
      </c>
      <c r="S811" s="194">
        <v>53</v>
      </c>
      <c r="T811" s="194">
        <v>1</v>
      </c>
      <c r="U811" s="194">
        <v>3</v>
      </c>
      <c r="V811" s="194">
        <v>1</v>
      </c>
      <c r="W811" s="194">
        <v>24</v>
      </c>
      <c r="X811" s="195" t="s">
        <v>1124</v>
      </c>
      <c r="Y811" s="195" t="s">
        <v>1125</v>
      </c>
      <c r="Z811" s="195" t="s">
        <v>1098</v>
      </c>
      <c r="AA811" s="195" t="s">
        <v>1099</v>
      </c>
    </row>
    <row r="812" spans="1:27" x14ac:dyDescent="0.2">
      <c r="A812" s="194">
        <v>20874</v>
      </c>
      <c r="B812" s="195" t="s">
        <v>3220</v>
      </c>
      <c r="C812" s="195" t="s">
        <v>3221</v>
      </c>
      <c r="D812" s="195" t="s">
        <v>3215</v>
      </c>
      <c r="E812" s="195" t="s">
        <v>3216</v>
      </c>
      <c r="F812" s="195" t="s">
        <v>3217</v>
      </c>
      <c r="G812" s="195" t="s">
        <v>265</v>
      </c>
      <c r="H812" s="195" t="s">
        <v>117</v>
      </c>
      <c r="I812" s="195" t="s">
        <v>130</v>
      </c>
      <c r="J812" s="195" t="s">
        <v>351</v>
      </c>
      <c r="K812" s="195" t="s">
        <v>98</v>
      </c>
      <c r="L812" s="195" t="s">
        <v>99</v>
      </c>
      <c r="M812" s="195" t="s">
        <v>187</v>
      </c>
      <c r="N812" s="195" t="s">
        <v>123</v>
      </c>
      <c r="O812" s="195" t="s">
        <v>1075</v>
      </c>
      <c r="P812" s="195" t="s">
        <v>1040</v>
      </c>
      <c r="Q812" s="194">
        <v>6</v>
      </c>
      <c r="R812" s="194">
        <v>24</v>
      </c>
      <c r="S812" s="194">
        <v>53</v>
      </c>
      <c r="T812" s="194">
        <v>2</v>
      </c>
      <c r="U812" s="194">
        <v>5</v>
      </c>
      <c r="V812" s="194">
        <v>1</v>
      </c>
      <c r="W812" s="194">
        <v>48</v>
      </c>
      <c r="X812" s="195" t="s">
        <v>1124</v>
      </c>
      <c r="Y812" s="195" t="s">
        <v>1125</v>
      </c>
      <c r="Z812" s="195" t="s">
        <v>1098</v>
      </c>
      <c r="AA812" s="195" t="s">
        <v>1099</v>
      </c>
    </row>
    <row r="813" spans="1:27" x14ac:dyDescent="0.2">
      <c r="A813" s="194">
        <v>20875</v>
      </c>
      <c r="B813" s="195" t="s">
        <v>3222</v>
      </c>
      <c r="C813" s="195" t="s">
        <v>3223</v>
      </c>
      <c r="D813" s="195" t="s">
        <v>3215</v>
      </c>
      <c r="E813" s="195" t="s">
        <v>3216</v>
      </c>
      <c r="F813" s="195" t="s">
        <v>3217</v>
      </c>
      <c r="G813" s="195" t="s">
        <v>265</v>
      </c>
      <c r="H813" s="195" t="s">
        <v>117</v>
      </c>
      <c r="I813" s="195" t="s">
        <v>130</v>
      </c>
      <c r="J813" s="195" t="s">
        <v>351</v>
      </c>
      <c r="K813" s="195" t="s">
        <v>98</v>
      </c>
      <c r="L813" s="195" t="s">
        <v>99</v>
      </c>
      <c r="M813" s="195" t="s">
        <v>187</v>
      </c>
      <c r="N813" s="195" t="s">
        <v>123</v>
      </c>
      <c r="O813" s="195" t="s">
        <v>1075</v>
      </c>
      <c r="P813" s="195" t="s">
        <v>1040</v>
      </c>
      <c r="Q813" s="194">
        <v>6</v>
      </c>
      <c r="R813" s="194">
        <v>24</v>
      </c>
      <c r="S813" s="194">
        <v>53</v>
      </c>
      <c r="T813" s="194">
        <v>2</v>
      </c>
      <c r="U813" s="194">
        <v>5</v>
      </c>
      <c r="V813" s="194">
        <v>1</v>
      </c>
      <c r="W813" s="194">
        <v>48</v>
      </c>
      <c r="X813" s="195" t="s">
        <v>1124</v>
      </c>
      <c r="Y813" s="195" t="s">
        <v>1125</v>
      </c>
      <c r="Z813" s="195" t="s">
        <v>1098</v>
      </c>
      <c r="AA813" s="195" t="s">
        <v>1099</v>
      </c>
    </row>
    <row r="814" spans="1:27" x14ac:dyDescent="0.2">
      <c r="A814" s="194">
        <v>20876</v>
      </c>
      <c r="B814" s="195" t="s">
        <v>3224</v>
      </c>
      <c r="C814" s="195" t="s">
        <v>3224</v>
      </c>
      <c r="D814" s="195" t="s">
        <v>3215</v>
      </c>
      <c r="E814" s="195" t="s">
        <v>3216</v>
      </c>
      <c r="F814" s="195" t="s">
        <v>3217</v>
      </c>
      <c r="G814" s="195" t="s">
        <v>265</v>
      </c>
      <c r="H814" s="195" t="s">
        <v>117</v>
      </c>
      <c r="I814" s="195" t="s">
        <v>130</v>
      </c>
      <c r="J814" s="195" t="s">
        <v>351</v>
      </c>
      <c r="K814" s="195" t="s">
        <v>98</v>
      </c>
      <c r="L814" s="195" t="s">
        <v>99</v>
      </c>
      <c r="M814" s="195" t="s">
        <v>187</v>
      </c>
      <c r="N814" s="195" t="s">
        <v>123</v>
      </c>
      <c r="O814" s="195" t="s">
        <v>1075</v>
      </c>
      <c r="P814" s="195" t="s">
        <v>1040</v>
      </c>
      <c r="Q814" s="194">
        <v>6</v>
      </c>
      <c r="R814" s="194">
        <v>24</v>
      </c>
      <c r="S814" s="194">
        <v>53</v>
      </c>
      <c r="T814" s="194">
        <v>2</v>
      </c>
      <c r="U814" s="194">
        <v>5</v>
      </c>
      <c r="V814" s="194">
        <v>1</v>
      </c>
      <c r="W814" s="194">
        <v>48</v>
      </c>
      <c r="X814" s="195" t="s">
        <v>1124</v>
      </c>
      <c r="Y814" s="195" t="s">
        <v>1125</v>
      </c>
      <c r="Z814" s="195" t="s">
        <v>1098</v>
      </c>
      <c r="AA814" s="195" t="s">
        <v>1099</v>
      </c>
    </row>
    <row r="815" spans="1:27" x14ac:dyDescent="0.2">
      <c r="A815" s="194">
        <v>20877</v>
      </c>
      <c r="B815" s="195" t="s">
        <v>3225</v>
      </c>
      <c r="C815" s="195" t="s">
        <v>3225</v>
      </c>
      <c r="D815" s="195" t="s">
        <v>3215</v>
      </c>
      <c r="E815" s="195" t="s">
        <v>3216</v>
      </c>
      <c r="F815" s="195" t="s">
        <v>3217</v>
      </c>
      <c r="G815" s="195" t="s">
        <v>265</v>
      </c>
      <c r="H815" s="195" t="s">
        <v>117</v>
      </c>
      <c r="I815" s="195" t="s">
        <v>130</v>
      </c>
      <c r="J815" s="195" t="s">
        <v>351</v>
      </c>
      <c r="K815" s="195" t="s">
        <v>98</v>
      </c>
      <c r="L815" s="195" t="s">
        <v>99</v>
      </c>
      <c r="M815" s="195" t="s">
        <v>187</v>
      </c>
      <c r="N815" s="195" t="s">
        <v>123</v>
      </c>
      <c r="O815" s="195" t="s">
        <v>1075</v>
      </c>
      <c r="P815" s="195" t="s">
        <v>1040</v>
      </c>
      <c r="Q815" s="194">
        <v>6</v>
      </c>
      <c r="R815" s="194">
        <v>24</v>
      </c>
      <c r="S815" s="194">
        <v>53</v>
      </c>
      <c r="T815" s="194">
        <v>2</v>
      </c>
      <c r="U815" s="194">
        <v>5</v>
      </c>
      <c r="V815" s="194">
        <v>1</v>
      </c>
      <c r="W815" s="194">
        <v>48</v>
      </c>
      <c r="X815" s="195" t="s">
        <v>1124</v>
      </c>
      <c r="Y815" s="195" t="s">
        <v>1125</v>
      </c>
      <c r="Z815" s="195" t="s">
        <v>1098</v>
      </c>
      <c r="AA815" s="195" t="s">
        <v>1099</v>
      </c>
    </row>
    <row r="816" spans="1:27" x14ac:dyDescent="0.2">
      <c r="A816" s="194">
        <v>20878</v>
      </c>
      <c r="B816" s="195" t="s">
        <v>3226</v>
      </c>
      <c r="C816" s="195" t="s">
        <v>3226</v>
      </c>
      <c r="D816" s="195" t="s">
        <v>3227</v>
      </c>
      <c r="E816" s="195" t="s">
        <v>3228</v>
      </c>
      <c r="F816" s="195" t="s">
        <v>3228</v>
      </c>
      <c r="G816" s="195" t="s">
        <v>265</v>
      </c>
      <c r="H816" s="195" t="s">
        <v>117</v>
      </c>
      <c r="I816" s="195" t="s">
        <v>130</v>
      </c>
      <c r="J816" s="195" t="s">
        <v>351</v>
      </c>
      <c r="K816" s="195" t="s">
        <v>98</v>
      </c>
      <c r="L816" s="195" t="s">
        <v>99</v>
      </c>
      <c r="M816" s="195" t="s">
        <v>187</v>
      </c>
      <c r="N816" s="195" t="s">
        <v>123</v>
      </c>
      <c r="O816" s="195" t="s">
        <v>1075</v>
      </c>
      <c r="P816" s="195" t="s">
        <v>1040</v>
      </c>
      <c r="Q816" s="194">
        <v>3</v>
      </c>
      <c r="R816" s="194">
        <v>24</v>
      </c>
      <c r="S816" s="194">
        <v>74</v>
      </c>
      <c r="T816" s="194">
        <v>1</v>
      </c>
      <c r="U816" s="194">
        <v>10</v>
      </c>
      <c r="V816" s="194">
        <v>1</v>
      </c>
      <c r="W816" s="194">
        <v>24</v>
      </c>
      <c r="X816" s="195" t="s">
        <v>1124</v>
      </c>
      <c r="Y816" s="195" t="s">
        <v>1125</v>
      </c>
      <c r="Z816" s="195" t="s">
        <v>1098</v>
      </c>
      <c r="AA816" s="195" t="s">
        <v>1099</v>
      </c>
    </row>
    <row r="817" spans="1:27" x14ac:dyDescent="0.2">
      <c r="A817" s="194">
        <v>20879</v>
      </c>
      <c r="B817" s="195" t="s">
        <v>3229</v>
      </c>
      <c r="C817" s="195" t="s">
        <v>3229</v>
      </c>
      <c r="D817" s="195" t="s">
        <v>3227</v>
      </c>
      <c r="E817" s="195" t="s">
        <v>3228</v>
      </c>
      <c r="F817" s="195" t="s">
        <v>3228</v>
      </c>
      <c r="G817" s="195" t="s">
        <v>265</v>
      </c>
      <c r="H817" s="195" t="s">
        <v>117</v>
      </c>
      <c r="I817" s="195" t="s">
        <v>130</v>
      </c>
      <c r="J817" s="195" t="s">
        <v>351</v>
      </c>
      <c r="K817" s="195" t="s">
        <v>98</v>
      </c>
      <c r="L817" s="195" t="s">
        <v>99</v>
      </c>
      <c r="M817" s="195" t="s">
        <v>187</v>
      </c>
      <c r="N817" s="195" t="s">
        <v>123</v>
      </c>
      <c r="O817" s="195" t="s">
        <v>1075</v>
      </c>
      <c r="P817" s="195" t="s">
        <v>1040</v>
      </c>
      <c r="Q817" s="194">
        <v>3</v>
      </c>
      <c r="R817" s="194">
        <v>24</v>
      </c>
      <c r="S817" s="194">
        <v>74</v>
      </c>
      <c r="T817" s="194">
        <v>1</v>
      </c>
      <c r="U817" s="194">
        <v>4</v>
      </c>
      <c r="V817" s="194">
        <v>1</v>
      </c>
      <c r="W817" s="194">
        <v>24</v>
      </c>
      <c r="X817" s="195" t="s">
        <v>1124</v>
      </c>
      <c r="Y817" s="195" t="s">
        <v>1125</v>
      </c>
      <c r="Z817" s="195" t="s">
        <v>1098</v>
      </c>
      <c r="AA817" s="195" t="s">
        <v>1099</v>
      </c>
    </row>
    <row r="818" spans="1:27" x14ac:dyDescent="0.2">
      <c r="A818" s="194">
        <v>20880</v>
      </c>
      <c r="B818" s="195" t="s">
        <v>3230</v>
      </c>
      <c r="C818" s="195" t="s">
        <v>3230</v>
      </c>
      <c r="D818" s="195" t="s">
        <v>3227</v>
      </c>
      <c r="E818" s="195" t="s">
        <v>3228</v>
      </c>
      <c r="F818" s="195" t="s">
        <v>3228</v>
      </c>
      <c r="G818" s="195" t="s">
        <v>265</v>
      </c>
      <c r="H818" s="195" t="s">
        <v>117</v>
      </c>
      <c r="I818" s="195" t="s">
        <v>130</v>
      </c>
      <c r="J818" s="195" t="s">
        <v>351</v>
      </c>
      <c r="K818" s="195" t="s">
        <v>98</v>
      </c>
      <c r="L818" s="195" t="s">
        <v>99</v>
      </c>
      <c r="M818" s="195" t="s">
        <v>187</v>
      </c>
      <c r="N818" s="195" t="s">
        <v>123</v>
      </c>
      <c r="O818" s="195" t="s">
        <v>1075</v>
      </c>
      <c r="P818" s="195" t="s">
        <v>1040</v>
      </c>
      <c r="Q818" s="194">
        <v>3</v>
      </c>
      <c r="R818" s="194">
        <v>3</v>
      </c>
      <c r="S818" s="194">
        <v>74</v>
      </c>
      <c r="T818" s="194">
        <v>6</v>
      </c>
      <c r="U818" s="194">
        <v>10</v>
      </c>
      <c r="V818" s="194">
        <v>1</v>
      </c>
      <c r="W818" s="194">
        <v>18</v>
      </c>
      <c r="X818" s="195" t="s">
        <v>1124</v>
      </c>
      <c r="Y818" s="195" t="s">
        <v>1125</v>
      </c>
      <c r="Z818" s="195" t="s">
        <v>1098</v>
      </c>
      <c r="AA818" s="195" t="s">
        <v>1099</v>
      </c>
    </row>
    <row r="819" spans="1:27" x14ac:dyDescent="0.2">
      <c r="A819" s="194">
        <v>20881</v>
      </c>
      <c r="B819" s="195" t="s">
        <v>3231</v>
      </c>
      <c r="C819" s="195" t="s">
        <v>3231</v>
      </c>
      <c r="D819" s="195" t="s">
        <v>3232</v>
      </c>
      <c r="E819" s="195" t="s">
        <v>3233</v>
      </c>
      <c r="F819" s="195" t="s">
        <v>3233</v>
      </c>
      <c r="G819" s="195" t="s">
        <v>265</v>
      </c>
      <c r="H819" s="195" t="s">
        <v>117</v>
      </c>
      <c r="I819" s="195" t="s">
        <v>130</v>
      </c>
      <c r="J819" s="195" t="s">
        <v>351</v>
      </c>
      <c r="K819" s="195" t="s">
        <v>98</v>
      </c>
      <c r="L819" s="195" t="s">
        <v>99</v>
      </c>
      <c r="M819" s="195" t="s">
        <v>233</v>
      </c>
      <c r="N819" s="195" t="s">
        <v>123</v>
      </c>
      <c r="O819" s="195" t="s">
        <v>1075</v>
      </c>
      <c r="P819" s="195" t="s">
        <v>1040</v>
      </c>
      <c r="Q819" s="194">
        <v>3</v>
      </c>
      <c r="R819" s="194">
        <v>24</v>
      </c>
      <c r="S819" s="194">
        <v>30</v>
      </c>
      <c r="T819" s="194">
        <v>1</v>
      </c>
      <c r="U819" s="194">
        <v>10</v>
      </c>
      <c r="V819" s="194">
        <v>1</v>
      </c>
      <c r="W819" s="194">
        <v>24</v>
      </c>
      <c r="X819" s="195" t="s">
        <v>1124</v>
      </c>
      <c r="Y819" s="195" t="s">
        <v>1125</v>
      </c>
      <c r="Z819" s="195" t="s">
        <v>1098</v>
      </c>
      <c r="AA819" s="195" t="s">
        <v>1099</v>
      </c>
    </row>
    <row r="820" spans="1:27" x14ac:dyDescent="0.2">
      <c r="A820" s="194">
        <v>20882</v>
      </c>
      <c r="B820" s="195" t="s">
        <v>3234</v>
      </c>
      <c r="C820" s="195" t="s">
        <v>3234</v>
      </c>
      <c r="D820" s="195" t="s">
        <v>3232</v>
      </c>
      <c r="E820" s="195" t="s">
        <v>3233</v>
      </c>
      <c r="F820" s="195" t="s">
        <v>3233</v>
      </c>
      <c r="G820" s="195" t="s">
        <v>265</v>
      </c>
      <c r="H820" s="195" t="s">
        <v>117</v>
      </c>
      <c r="I820" s="195" t="s">
        <v>130</v>
      </c>
      <c r="J820" s="195" t="s">
        <v>351</v>
      </c>
      <c r="K820" s="195" t="s">
        <v>98</v>
      </c>
      <c r="L820" s="195" t="s">
        <v>99</v>
      </c>
      <c r="M820" s="195" t="s">
        <v>233</v>
      </c>
      <c r="N820" s="195" t="s">
        <v>123</v>
      </c>
      <c r="O820" s="195" t="s">
        <v>1075</v>
      </c>
      <c r="P820" s="195" t="s">
        <v>1040</v>
      </c>
      <c r="Q820" s="194">
        <v>3</v>
      </c>
      <c r="R820" s="194">
        <v>24</v>
      </c>
      <c r="S820" s="194">
        <v>30</v>
      </c>
      <c r="T820" s="194">
        <v>1</v>
      </c>
      <c r="U820" s="194">
        <v>10</v>
      </c>
      <c r="V820" s="194">
        <v>1</v>
      </c>
      <c r="W820" s="194">
        <v>24</v>
      </c>
      <c r="X820" s="195" t="s">
        <v>1124</v>
      </c>
      <c r="Y820" s="195" t="s">
        <v>1125</v>
      </c>
      <c r="Z820" s="195" t="s">
        <v>1098</v>
      </c>
      <c r="AA820" s="195" t="s">
        <v>1099</v>
      </c>
    </row>
    <row r="821" spans="1:27" x14ac:dyDescent="0.2">
      <c r="A821" s="194">
        <v>20883</v>
      </c>
      <c r="B821" s="195" t="s">
        <v>3235</v>
      </c>
      <c r="C821" s="195" t="s">
        <v>3235</v>
      </c>
      <c r="D821" s="195" t="s">
        <v>3232</v>
      </c>
      <c r="E821" s="195" t="s">
        <v>3233</v>
      </c>
      <c r="F821" s="195" t="s">
        <v>3233</v>
      </c>
      <c r="G821" s="195" t="s">
        <v>265</v>
      </c>
      <c r="H821" s="195" t="s">
        <v>117</v>
      </c>
      <c r="I821" s="195" t="s">
        <v>130</v>
      </c>
      <c r="J821" s="195" t="s">
        <v>351</v>
      </c>
      <c r="K821" s="195" t="s">
        <v>98</v>
      </c>
      <c r="L821" s="195" t="s">
        <v>99</v>
      </c>
      <c r="M821" s="195" t="s">
        <v>233</v>
      </c>
      <c r="N821" s="195" t="s">
        <v>123</v>
      </c>
      <c r="O821" s="195" t="s">
        <v>1075</v>
      </c>
      <c r="P821" s="195" t="s">
        <v>1040</v>
      </c>
      <c r="Q821" s="194">
        <v>3</v>
      </c>
      <c r="R821" s="194">
        <v>24</v>
      </c>
      <c r="S821" s="194">
        <v>30</v>
      </c>
      <c r="T821" s="194">
        <v>1</v>
      </c>
      <c r="U821" s="194">
        <v>10</v>
      </c>
      <c r="V821" s="194">
        <v>1</v>
      </c>
      <c r="W821" s="194">
        <v>24</v>
      </c>
      <c r="X821" s="195" t="s">
        <v>1124</v>
      </c>
      <c r="Y821" s="195" t="s">
        <v>1125</v>
      </c>
      <c r="Z821" s="195" t="s">
        <v>1098</v>
      </c>
      <c r="AA821" s="195" t="s">
        <v>1099</v>
      </c>
    </row>
    <row r="822" spans="1:27" x14ac:dyDescent="0.2">
      <c r="A822" s="194">
        <v>20884</v>
      </c>
      <c r="B822" s="195" t="s">
        <v>3236</v>
      </c>
      <c r="C822" s="195" t="s">
        <v>3236</v>
      </c>
      <c r="D822" s="195" t="s">
        <v>3237</v>
      </c>
      <c r="E822" s="195" t="s">
        <v>3238</v>
      </c>
      <c r="F822" s="195" t="s">
        <v>3239</v>
      </c>
      <c r="G822" s="195" t="s">
        <v>265</v>
      </c>
      <c r="H822" s="195" t="s">
        <v>117</v>
      </c>
      <c r="I822" s="195" t="s">
        <v>130</v>
      </c>
      <c r="J822" s="195" t="s">
        <v>351</v>
      </c>
      <c r="K822" s="195" t="s">
        <v>98</v>
      </c>
      <c r="L822" s="195" t="s">
        <v>99</v>
      </c>
      <c r="M822" s="195" t="s">
        <v>233</v>
      </c>
      <c r="N822" s="195" t="s">
        <v>123</v>
      </c>
      <c r="O822" s="195" t="s">
        <v>1075</v>
      </c>
      <c r="P822" s="195" t="s">
        <v>1040</v>
      </c>
      <c r="Q822" s="194">
        <v>5</v>
      </c>
      <c r="R822" s="194">
        <v>3</v>
      </c>
      <c r="S822" s="194">
        <v>758</v>
      </c>
      <c r="T822" s="194">
        <v>6</v>
      </c>
      <c r="U822" s="194">
        <v>72</v>
      </c>
      <c r="V822" s="194">
        <v>1</v>
      </c>
      <c r="W822" s="194">
        <v>18</v>
      </c>
      <c r="X822" s="195" t="s">
        <v>1124</v>
      </c>
      <c r="Y822" s="195" t="s">
        <v>1125</v>
      </c>
      <c r="Z822" s="195" t="s">
        <v>1098</v>
      </c>
      <c r="AA822" s="195" t="s">
        <v>1099</v>
      </c>
    </row>
    <row r="823" spans="1:27" x14ac:dyDescent="0.2">
      <c r="A823" s="194">
        <v>20885</v>
      </c>
      <c r="B823" s="195" t="s">
        <v>3240</v>
      </c>
      <c r="C823" s="195" t="s">
        <v>3240</v>
      </c>
      <c r="D823" s="195" t="s">
        <v>3237</v>
      </c>
      <c r="E823" s="195" t="s">
        <v>3238</v>
      </c>
      <c r="F823" s="195" t="s">
        <v>3239</v>
      </c>
      <c r="G823" s="195" t="s">
        <v>265</v>
      </c>
      <c r="H823" s="195" t="s">
        <v>117</v>
      </c>
      <c r="I823" s="195" t="s">
        <v>130</v>
      </c>
      <c r="J823" s="195" t="s">
        <v>351</v>
      </c>
      <c r="K823" s="195" t="s">
        <v>98</v>
      </c>
      <c r="L823" s="195" t="s">
        <v>99</v>
      </c>
      <c r="M823" s="195" t="s">
        <v>233</v>
      </c>
      <c r="N823" s="195" t="s">
        <v>123</v>
      </c>
      <c r="O823" s="195" t="s">
        <v>1075</v>
      </c>
      <c r="P823" s="195" t="s">
        <v>1040</v>
      </c>
      <c r="Q823" s="194">
        <v>5</v>
      </c>
      <c r="R823" s="194">
        <v>3</v>
      </c>
      <c r="S823" s="194">
        <v>758</v>
      </c>
      <c r="T823" s="194">
        <v>6</v>
      </c>
      <c r="U823" s="194">
        <v>30</v>
      </c>
      <c r="V823" s="194">
        <v>1</v>
      </c>
      <c r="W823" s="194">
        <v>18</v>
      </c>
      <c r="X823" s="195" t="s">
        <v>1124</v>
      </c>
      <c r="Y823" s="195" t="s">
        <v>1125</v>
      </c>
      <c r="Z823" s="195" t="s">
        <v>1098</v>
      </c>
      <c r="AA823" s="195" t="s">
        <v>1099</v>
      </c>
    </row>
    <row r="824" spans="1:27" x14ac:dyDescent="0.2">
      <c r="A824" s="194">
        <v>20886</v>
      </c>
      <c r="B824" s="195" t="s">
        <v>3241</v>
      </c>
      <c r="C824" s="195" t="s">
        <v>3242</v>
      </c>
      <c r="D824" s="195" t="s">
        <v>3237</v>
      </c>
      <c r="E824" s="195" t="s">
        <v>3238</v>
      </c>
      <c r="F824" s="195" t="s">
        <v>3239</v>
      </c>
      <c r="G824" s="195" t="s">
        <v>265</v>
      </c>
      <c r="H824" s="195" t="s">
        <v>117</v>
      </c>
      <c r="I824" s="195" t="s">
        <v>130</v>
      </c>
      <c r="J824" s="195" t="s">
        <v>351</v>
      </c>
      <c r="K824" s="195" t="s">
        <v>98</v>
      </c>
      <c r="L824" s="195" t="s">
        <v>99</v>
      </c>
      <c r="M824" s="195" t="s">
        <v>233</v>
      </c>
      <c r="N824" s="195" t="s">
        <v>123</v>
      </c>
      <c r="O824" s="195" t="s">
        <v>1075</v>
      </c>
      <c r="P824" s="195" t="s">
        <v>1040</v>
      </c>
      <c r="Q824" s="194">
        <v>5</v>
      </c>
      <c r="R824" s="194">
        <v>3</v>
      </c>
      <c r="S824" s="194">
        <v>758</v>
      </c>
      <c r="T824" s="194">
        <v>3</v>
      </c>
      <c r="U824" s="194">
        <v>35</v>
      </c>
      <c r="V824" s="194">
        <v>1</v>
      </c>
      <c r="W824" s="194">
        <v>9</v>
      </c>
      <c r="X824" s="195" t="s">
        <v>1124</v>
      </c>
      <c r="Y824" s="195" t="s">
        <v>1125</v>
      </c>
      <c r="Z824" s="195" t="s">
        <v>1098</v>
      </c>
      <c r="AA824" s="195" t="s">
        <v>1099</v>
      </c>
    </row>
    <row r="825" spans="1:27" x14ac:dyDescent="0.2">
      <c r="A825" s="194">
        <v>20887</v>
      </c>
      <c r="B825" s="195" t="s">
        <v>3243</v>
      </c>
      <c r="C825" s="195" t="s">
        <v>3243</v>
      </c>
      <c r="D825" s="195" t="s">
        <v>3237</v>
      </c>
      <c r="E825" s="195" t="s">
        <v>3238</v>
      </c>
      <c r="F825" s="195" t="s">
        <v>3239</v>
      </c>
      <c r="G825" s="195" t="s">
        <v>265</v>
      </c>
      <c r="H825" s="195" t="s">
        <v>117</v>
      </c>
      <c r="I825" s="195" t="s">
        <v>130</v>
      </c>
      <c r="J825" s="195" t="s">
        <v>351</v>
      </c>
      <c r="K825" s="195" t="s">
        <v>98</v>
      </c>
      <c r="L825" s="195" t="s">
        <v>99</v>
      </c>
      <c r="M825" s="195" t="s">
        <v>233</v>
      </c>
      <c r="N825" s="195" t="s">
        <v>123</v>
      </c>
      <c r="O825" s="195" t="s">
        <v>1075</v>
      </c>
      <c r="P825" s="195" t="s">
        <v>1040</v>
      </c>
      <c r="Q825" s="194">
        <v>5</v>
      </c>
      <c r="R825" s="194">
        <v>3</v>
      </c>
      <c r="S825" s="194">
        <v>758</v>
      </c>
      <c r="T825" s="194">
        <v>1</v>
      </c>
      <c r="U825" s="194">
        <v>11</v>
      </c>
      <c r="V825" s="194">
        <v>1</v>
      </c>
      <c r="W825" s="194">
        <v>3</v>
      </c>
      <c r="X825" s="195" t="s">
        <v>1124</v>
      </c>
      <c r="Y825" s="195" t="s">
        <v>1125</v>
      </c>
      <c r="Z825" s="195" t="s">
        <v>1098</v>
      </c>
      <c r="AA825" s="195" t="s">
        <v>1099</v>
      </c>
    </row>
    <row r="826" spans="1:27" x14ac:dyDescent="0.2">
      <c r="A826" s="194">
        <v>20888</v>
      </c>
      <c r="B826" s="195" t="s">
        <v>3244</v>
      </c>
      <c r="C826" s="195" t="s">
        <v>3245</v>
      </c>
      <c r="D826" s="195" t="s">
        <v>3237</v>
      </c>
      <c r="E826" s="195" t="s">
        <v>3238</v>
      </c>
      <c r="F826" s="195" t="s">
        <v>3239</v>
      </c>
      <c r="G826" s="195" t="s">
        <v>265</v>
      </c>
      <c r="H826" s="195" t="s">
        <v>117</v>
      </c>
      <c r="I826" s="195" t="s">
        <v>130</v>
      </c>
      <c r="J826" s="195" t="s">
        <v>351</v>
      </c>
      <c r="K826" s="195" t="s">
        <v>98</v>
      </c>
      <c r="L826" s="195" t="s">
        <v>99</v>
      </c>
      <c r="M826" s="195" t="s">
        <v>233</v>
      </c>
      <c r="N826" s="195" t="s">
        <v>123</v>
      </c>
      <c r="O826" s="195" t="s">
        <v>1075</v>
      </c>
      <c r="P826" s="195" t="s">
        <v>1040</v>
      </c>
      <c r="Q826" s="194">
        <v>5</v>
      </c>
      <c r="R826" s="194">
        <v>3</v>
      </c>
      <c r="S826" s="194">
        <v>758</v>
      </c>
      <c r="T826" s="194">
        <v>3</v>
      </c>
      <c r="U826" s="194">
        <v>10</v>
      </c>
      <c r="V826" s="194">
        <v>1</v>
      </c>
      <c r="W826" s="194">
        <v>9</v>
      </c>
      <c r="X826" s="195" t="s">
        <v>1124</v>
      </c>
      <c r="Y826" s="195" t="s">
        <v>1125</v>
      </c>
      <c r="Z826" s="195" t="s">
        <v>1098</v>
      </c>
      <c r="AA826" s="195" t="s">
        <v>1099</v>
      </c>
    </row>
    <row r="827" spans="1:27" x14ac:dyDescent="0.2">
      <c r="A827" s="194">
        <v>20889</v>
      </c>
      <c r="B827" s="195" t="s">
        <v>3246</v>
      </c>
      <c r="C827" s="195" t="s">
        <v>3247</v>
      </c>
      <c r="D827" s="195" t="s">
        <v>3248</v>
      </c>
      <c r="E827" s="195" t="s">
        <v>3249</v>
      </c>
      <c r="F827" s="195" t="s">
        <v>3247</v>
      </c>
      <c r="G827" s="195" t="s">
        <v>265</v>
      </c>
      <c r="H827" s="195" t="s">
        <v>117</v>
      </c>
      <c r="I827" s="195" t="s">
        <v>543</v>
      </c>
      <c r="J827" s="195" t="s">
        <v>544</v>
      </c>
      <c r="K827" s="195" t="s">
        <v>98</v>
      </c>
      <c r="L827" s="195" t="s">
        <v>118</v>
      </c>
      <c r="M827" s="195" t="s">
        <v>233</v>
      </c>
      <c r="N827" s="195" t="s">
        <v>123</v>
      </c>
      <c r="O827" s="195" t="s">
        <v>1075</v>
      </c>
      <c r="P827" s="195" t="s">
        <v>1040</v>
      </c>
      <c r="Q827" s="194">
        <v>1</v>
      </c>
      <c r="R827" s="194">
        <v>3</v>
      </c>
      <c r="S827" s="194">
        <v>198</v>
      </c>
      <c r="T827" s="194">
        <v>3</v>
      </c>
      <c r="U827" s="194">
        <v>66</v>
      </c>
      <c r="V827" s="194">
        <v>1</v>
      </c>
      <c r="W827" s="194">
        <v>9</v>
      </c>
      <c r="X827" s="195" t="s">
        <v>1124</v>
      </c>
      <c r="Y827" s="195" t="s">
        <v>1125</v>
      </c>
      <c r="Z827" s="195" t="s">
        <v>1098</v>
      </c>
      <c r="AA827" s="195" t="s">
        <v>1099</v>
      </c>
    </row>
    <row r="828" spans="1:27" x14ac:dyDescent="0.2">
      <c r="A828" s="194">
        <v>20890</v>
      </c>
      <c r="B828" s="195" t="s">
        <v>3250</v>
      </c>
      <c r="C828" s="195" t="s">
        <v>3251</v>
      </c>
      <c r="D828" s="195" t="s">
        <v>3252</v>
      </c>
      <c r="E828" s="195" t="s">
        <v>3250</v>
      </c>
      <c r="F828" s="195" t="s">
        <v>3253</v>
      </c>
      <c r="G828" s="195" t="s">
        <v>265</v>
      </c>
      <c r="H828" s="195" t="s">
        <v>117</v>
      </c>
      <c r="I828" s="195" t="s">
        <v>543</v>
      </c>
      <c r="J828" s="195" t="s">
        <v>544</v>
      </c>
      <c r="K828" s="195" t="s">
        <v>98</v>
      </c>
      <c r="L828" s="195" t="s">
        <v>118</v>
      </c>
      <c r="M828" s="195" t="s">
        <v>233</v>
      </c>
      <c r="N828" s="195" t="s">
        <v>123</v>
      </c>
      <c r="O828" s="195" t="s">
        <v>1075</v>
      </c>
      <c r="P828" s="195" t="s">
        <v>1040</v>
      </c>
      <c r="Q828" s="194">
        <v>1</v>
      </c>
      <c r="R828" s="194">
        <v>3</v>
      </c>
      <c r="S828" s="194">
        <v>30</v>
      </c>
      <c r="T828" s="194">
        <v>2</v>
      </c>
      <c r="U828" s="194">
        <v>15</v>
      </c>
      <c r="V828" s="194">
        <v>1</v>
      </c>
      <c r="W828" s="194">
        <v>6</v>
      </c>
      <c r="X828" s="195" t="s">
        <v>377</v>
      </c>
      <c r="Y828" s="195" t="s">
        <v>378</v>
      </c>
      <c r="Z828" s="195" t="s">
        <v>1098</v>
      </c>
      <c r="AA828" s="195" t="s">
        <v>1099</v>
      </c>
    </row>
    <row r="829" spans="1:27" x14ac:dyDescent="0.2">
      <c r="A829" s="194">
        <v>20891</v>
      </c>
      <c r="B829" s="195" t="s">
        <v>3254</v>
      </c>
      <c r="C829" s="195" t="s">
        <v>3254</v>
      </c>
      <c r="D829" s="195" t="s">
        <v>3255</v>
      </c>
      <c r="E829" s="195" t="s">
        <v>3254</v>
      </c>
      <c r="F829" s="195" t="s">
        <v>3254</v>
      </c>
      <c r="G829" s="195" t="s">
        <v>265</v>
      </c>
      <c r="H829" s="195" t="s">
        <v>117</v>
      </c>
      <c r="I829" s="195" t="s">
        <v>543</v>
      </c>
      <c r="J829" s="195" t="s">
        <v>544</v>
      </c>
      <c r="K829" s="195" t="s">
        <v>98</v>
      </c>
      <c r="L829" s="195" t="s">
        <v>118</v>
      </c>
      <c r="M829" s="195" t="s">
        <v>233</v>
      </c>
      <c r="N829" s="195" t="s">
        <v>123</v>
      </c>
      <c r="O829" s="195" t="s">
        <v>1075</v>
      </c>
      <c r="P829" s="195" t="s">
        <v>1040</v>
      </c>
      <c r="Q829" s="194">
        <v>1</v>
      </c>
      <c r="R829" s="194">
        <v>2</v>
      </c>
      <c r="S829" s="194">
        <v>15</v>
      </c>
      <c r="T829" s="194">
        <v>1</v>
      </c>
      <c r="U829" s="194">
        <v>15</v>
      </c>
      <c r="V829" s="194">
        <v>1</v>
      </c>
      <c r="W829" s="194">
        <v>2</v>
      </c>
      <c r="X829" s="195" t="s">
        <v>3256</v>
      </c>
      <c r="Y829" s="195" t="s">
        <v>3257</v>
      </c>
      <c r="Z829" s="195" t="s">
        <v>1098</v>
      </c>
      <c r="AA829" s="195" t="s">
        <v>1099</v>
      </c>
    </row>
    <row r="830" spans="1:27" x14ac:dyDescent="0.2">
      <c r="A830" s="194">
        <v>20892</v>
      </c>
      <c r="B830" s="195" t="s">
        <v>3258</v>
      </c>
      <c r="C830" s="195" t="s">
        <v>3259</v>
      </c>
      <c r="D830" s="195" t="s">
        <v>3260</v>
      </c>
      <c r="E830" s="195" t="s">
        <v>3258</v>
      </c>
      <c r="F830" s="195" t="s">
        <v>3261</v>
      </c>
      <c r="G830" s="195" t="s">
        <v>265</v>
      </c>
      <c r="H830" s="195" t="s">
        <v>117</v>
      </c>
      <c r="I830" s="195" t="s">
        <v>554</v>
      </c>
      <c r="J830" s="195" t="s">
        <v>555</v>
      </c>
      <c r="K830" s="195" t="s">
        <v>105</v>
      </c>
      <c r="L830" s="195" t="s">
        <v>99</v>
      </c>
      <c r="M830" s="195" t="s">
        <v>233</v>
      </c>
      <c r="N830" s="195" t="s">
        <v>123</v>
      </c>
      <c r="O830" s="195" t="s">
        <v>1075</v>
      </c>
      <c r="P830" s="195" t="s">
        <v>1090</v>
      </c>
      <c r="Q830" s="194">
        <v>1</v>
      </c>
      <c r="R830" s="194">
        <v>36</v>
      </c>
      <c r="S830" s="194">
        <v>99</v>
      </c>
      <c r="T830" s="194">
        <v>1</v>
      </c>
      <c r="U830" s="194">
        <v>99</v>
      </c>
      <c r="V830" s="194">
        <v>1</v>
      </c>
      <c r="W830" s="194">
        <v>36</v>
      </c>
      <c r="X830" s="195" t="s">
        <v>1488</v>
      </c>
      <c r="Y830" s="195" t="s">
        <v>1489</v>
      </c>
      <c r="Z830" s="195" t="s">
        <v>1259</v>
      </c>
      <c r="AA830" s="195" t="s">
        <v>1260</v>
      </c>
    </row>
    <row r="831" spans="1:27" x14ac:dyDescent="0.2">
      <c r="A831" s="194">
        <v>20893</v>
      </c>
      <c r="B831" s="195" t="s">
        <v>3262</v>
      </c>
      <c r="C831" s="195" t="s">
        <v>3263</v>
      </c>
      <c r="D831" s="195" t="s">
        <v>3264</v>
      </c>
      <c r="E831" s="195" t="s">
        <v>3262</v>
      </c>
      <c r="F831" s="195" t="s">
        <v>3265</v>
      </c>
      <c r="G831" s="195" t="s">
        <v>217</v>
      </c>
      <c r="H831" s="195" t="s">
        <v>662</v>
      </c>
      <c r="I831" s="195" t="s">
        <v>663</v>
      </c>
      <c r="J831" s="195" t="s">
        <v>343</v>
      </c>
      <c r="K831" s="195" t="s">
        <v>98</v>
      </c>
      <c r="L831" s="195" t="s">
        <v>170</v>
      </c>
      <c r="M831" s="195" t="s">
        <v>397</v>
      </c>
      <c r="N831" s="195" t="s">
        <v>467</v>
      </c>
      <c r="O831" s="195" t="s">
        <v>278</v>
      </c>
      <c r="P831" s="195" t="s">
        <v>1048</v>
      </c>
      <c r="Q831" s="194">
        <v>2</v>
      </c>
      <c r="R831" s="194">
        <v>9</v>
      </c>
      <c r="S831" s="194">
        <v>45</v>
      </c>
      <c r="T831" s="194">
        <v>1</v>
      </c>
      <c r="U831" s="194">
        <v>25</v>
      </c>
      <c r="V831" s="194">
        <v>1</v>
      </c>
      <c r="W831" s="194">
        <v>9</v>
      </c>
      <c r="X831" s="195" t="s">
        <v>3266</v>
      </c>
      <c r="Y831" s="195" t="s">
        <v>3267</v>
      </c>
      <c r="Z831" s="195" t="s">
        <v>1105</v>
      </c>
      <c r="AA831" s="195" t="s">
        <v>1106</v>
      </c>
    </row>
    <row r="832" spans="1:27" x14ac:dyDescent="0.2">
      <c r="A832" s="194">
        <v>20894</v>
      </c>
      <c r="B832" s="195" t="s">
        <v>3268</v>
      </c>
      <c r="C832" s="195" t="s">
        <v>3269</v>
      </c>
      <c r="D832" s="195" t="s">
        <v>3264</v>
      </c>
      <c r="E832" s="195" t="s">
        <v>3262</v>
      </c>
      <c r="F832" s="195" t="s">
        <v>3265</v>
      </c>
      <c r="G832" s="195" t="s">
        <v>217</v>
      </c>
      <c r="H832" s="195" t="s">
        <v>662</v>
      </c>
      <c r="I832" s="195" t="s">
        <v>663</v>
      </c>
      <c r="J832" s="195" t="s">
        <v>343</v>
      </c>
      <c r="K832" s="195" t="s">
        <v>98</v>
      </c>
      <c r="L832" s="195" t="s">
        <v>170</v>
      </c>
      <c r="M832" s="195" t="s">
        <v>416</v>
      </c>
      <c r="N832" s="195" t="s">
        <v>467</v>
      </c>
      <c r="O832" s="195" t="s">
        <v>278</v>
      </c>
      <c r="P832" s="195" t="s">
        <v>1048</v>
      </c>
      <c r="Q832" s="194">
        <v>2</v>
      </c>
      <c r="R832" s="194">
        <v>9</v>
      </c>
      <c r="S832" s="194">
        <v>45</v>
      </c>
      <c r="T832" s="194">
        <v>1</v>
      </c>
      <c r="U832" s="194">
        <v>20</v>
      </c>
      <c r="V832" s="194">
        <v>1</v>
      </c>
      <c r="W832" s="194">
        <v>9</v>
      </c>
      <c r="X832" s="195" t="s">
        <v>3256</v>
      </c>
      <c r="Y832" s="195" t="s">
        <v>3257</v>
      </c>
      <c r="Z832" s="195" t="s">
        <v>1147</v>
      </c>
      <c r="AA832" s="195" t="s">
        <v>318</v>
      </c>
    </row>
    <row r="833" spans="1:27" x14ac:dyDescent="0.2">
      <c r="A833" s="194">
        <v>20895</v>
      </c>
      <c r="B833" s="195" t="s">
        <v>3270</v>
      </c>
      <c r="C833" s="195" t="s">
        <v>3271</v>
      </c>
      <c r="D833" s="195" t="s">
        <v>3272</v>
      </c>
      <c r="E833" s="195" t="s">
        <v>3273</v>
      </c>
      <c r="F833" s="195" t="s">
        <v>3274</v>
      </c>
      <c r="G833" s="195" t="s">
        <v>217</v>
      </c>
      <c r="H833" s="195" t="s">
        <v>662</v>
      </c>
      <c r="I833" s="195" t="s">
        <v>663</v>
      </c>
      <c r="J833" s="195" t="s">
        <v>343</v>
      </c>
      <c r="K833" s="195" t="s">
        <v>98</v>
      </c>
      <c r="L833" s="195" t="s">
        <v>99</v>
      </c>
      <c r="M833" s="195" t="s">
        <v>416</v>
      </c>
      <c r="N833" s="195" t="s">
        <v>467</v>
      </c>
      <c r="O833" s="195" t="s">
        <v>278</v>
      </c>
      <c r="P833" s="195" t="s">
        <v>1048</v>
      </c>
      <c r="Q833" s="194">
        <v>1</v>
      </c>
      <c r="R833" s="194">
        <v>9</v>
      </c>
      <c r="S833" s="194">
        <v>20</v>
      </c>
      <c r="T833" s="194">
        <v>1</v>
      </c>
      <c r="U833" s="194">
        <v>20</v>
      </c>
      <c r="V833" s="194">
        <v>1</v>
      </c>
      <c r="W833" s="194">
        <v>9</v>
      </c>
      <c r="X833" s="195" t="s">
        <v>3266</v>
      </c>
      <c r="Y833" s="195" t="s">
        <v>3267</v>
      </c>
      <c r="Z833" s="195" t="s">
        <v>1147</v>
      </c>
      <c r="AA833" s="195" t="s">
        <v>318</v>
      </c>
    </row>
    <row r="834" spans="1:27" x14ac:dyDescent="0.2">
      <c r="A834" s="194">
        <v>20896</v>
      </c>
      <c r="B834" s="195" t="s">
        <v>3275</v>
      </c>
      <c r="C834" s="195" t="s">
        <v>3276</v>
      </c>
      <c r="D834" s="195" t="s">
        <v>3277</v>
      </c>
      <c r="E834" s="195" t="s">
        <v>3278</v>
      </c>
      <c r="F834" s="195" t="s">
        <v>3279</v>
      </c>
      <c r="G834" s="195" t="s">
        <v>217</v>
      </c>
      <c r="H834" s="195" t="s">
        <v>654</v>
      </c>
      <c r="I834" s="195" t="s">
        <v>655</v>
      </c>
      <c r="J834" s="195" t="s">
        <v>656</v>
      </c>
      <c r="K834" s="195" t="s">
        <v>98</v>
      </c>
      <c r="L834" s="195" t="s">
        <v>170</v>
      </c>
      <c r="M834" s="195" t="s">
        <v>416</v>
      </c>
      <c r="N834" s="195" t="s">
        <v>467</v>
      </c>
      <c r="O834" s="195" t="s">
        <v>278</v>
      </c>
      <c r="P834" s="195" t="s">
        <v>1048</v>
      </c>
      <c r="Q834" s="194">
        <v>1</v>
      </c>
      <c r="R834" s="194">
        <v>9</v>
      </c>
      <c r="S834" s="194">
        <v>20</v>
      </c>
      <c r="T834" s="194">
        <v>1</v>
      </c>
      <c r="U834" s="194">
        <v>20</v>
      </c>
      <c r="V834" s="194">
        <v>1</v>
      </c>
      <c r="W834" s="194">
        <v>9</v>
      </c>
      <c r="X834" s="195" t="s">
        <v>3256</v>
      </c>
      <c r="Y834" s="195" t="s">
        <v>3257</v>
      </c>
      <c r="Z834" s="195" t="s">
        <v>1147</v>
      </c>
      <c r="AA834" s="195" t="s">
        <v>318</v>
      </c>
    </row>
    <row r="835" spans="1:27" x14ac:dyDescent="0.2">
      <c r="A835" s="194">
        <v>20897</v>
      </c>
      <c r="B835" s="195" t="s">
        <v>3280</v>
      </c>
      <c r="C835" s="195" t="s">
        <v>3281</v>
      </c>
      <c r="D835" s="195" t="s">
        <v>3282</v>
      </c>
      <c r="E835" s="195" t="s">
        <v>796</v>
      </c>
      <c r="F835" s="195" t="s">
        <v>796</v>
      </c>
      <c r="G835" s="195" t="s">
        <v>217</v>
      </c>
      <c r="H835" s="195" t="s">
        <v>379</v>
      </c>
      <c r="I835" s="195" t="s">
        <v>380</v>
      </c>
      <c r="J835" s="195" t="s">
        <v>381</v>
      </c>
      <c r="K835" s="195" t="s">
        <v>105</v>
      </c>
      <c r="L835" s="195" t="s">
        <v>99</v>
      </c>
      <c r="M835" s="195" t="s">
        <v>264</v>
      </c>
      <c r="N835" s="195" t="s">
        <v>467</v>
      </c>
      <c r="O835" s="195" t="s">
        <v>278</v>
      </c>
      <c r="P835" s="195" t="s">
        <v>1048</v>
      </c>
      <c r="Q835" s="194">
        <v>2</v>
      </c>
      <c r="R835" s="194">
        <v>12</v>
      </c>
      <c r="S835" s="194">
        <v>40</v>
      </c>
      <c r="T835" s="194">
        <v>1</v>
      </c>
      <c r="U835" s="194">
        <v>20</v>
      </c>
      <c r="V835" s="194">
        <v>1</v>
      </c>
      <c r="W835" s="194">
        <v>12</v>
      </c>
      <c r="X835" s="195" t="s">
        <v>296</v>
      </c>
      <c r="Y835" s="195" t="s">
        <v>161</v>
      </c>
      <c r="Z835" s="195" t="s">
        <v>1098</v>
      </c>
      <c r="AA835" s="195" t="s">
        <v>1099</v>
      </c>
    </row>
    <row r="836" spans="1:27" x14ac:dyDescent="0.2">
      <c r="A836" s="194">
        <v>20898</v>
      </c>
      <c r="B836" s="195" t="s">
        <v>3283</v>
      </c>
      <c r="C836" s="195" t="s">
        <v>3284</v>
      </c>
      <c r="D836" s="195" t="s">
        <v>3282</v>
      </c>
      <c r="E836" s="195" t="s">
        <v>796</v>
      </c>
      <c r="F836" s="195" t="s">
        <v>796</v>
      </c>
      <c r="G836" s="195" t="s">
        <v>217</v>
      </c>
      <c r="H836" s="195" t="s">
        <v>379</v>
      </c>
      <c r="I836" s="195" t="s">
        <v>380</v>
      </c>
      <c r="J836" s="195" t="s">
        <v>381</v>
      </c>
      <c r="K836" s="195" t="s">
        <v>105</v>
      </c>
      <c r="L836" s="195" t="s">
        <v>99</v>
      </c>
      <c r="M836" s="195" t="s">
        <v>264</v>
      </c>
      <c r="N836" s="195" t="s">
        <v>467</v>
      </c>
      <c r="O836" s="195" t="s">
        <v>278</v>
      </c>
      <c r="P836" s="195" t="s">
        <v>1090</v>
      </c>
      <c r="Q836" s="194">
        <v>2</v>
      </c>
      <c r="R836" s="194">
        <v>6</v>
      </c>
      <c r="S836" s="194">
        <v>40</v>
      </c>
      <c r="T836" s="194">
        <v>1</v>
      </c>
      <c r="U836" s="194">
        <v>20</v>
      </c>
      <c r="V836" s="194">
        <v>1</v>
      </c>
      <c r="W836" s="194">
        <v>6</v>
      </c>
      <c r="X836" s="195" t="s">
        <v>296</v>
      </c>
      <c r="Y836" s="195" t="s">
        <v>161</v>
      </c>
      <c r="Z836" s="195" t="s">
        <v>1098</v>
      </c>
      <c r="AA836" s="195" t="s">
        <v>1099</v>
      </c>
    </row>
    <row r="837" spans="1:27" x14ac:dyDescent="0.2">
      <c r="A837" s="194">
        <v>20899</v>
      </c>
      <c r="B837" s="195" t="s">
        <v>3285</v>
      </c>
      <c r="C837" s="195" t="s">
        <v>3285</v>
      </c>
      <c r="D837" s="195" t="s">
        <v>3286</v>
      </c>
      <c r="E837" s="195" t="s">
        <v>3285</v>
      </c>
      <c r="F837" s="195" t="s">
        <v>3285</v>
      </c>
      <c r="G837" s="195" t="s">
        <v>265</v>
      </c>
      <c r="H837" s="195"/>
      <c r="I837" s="195" t="s">
        <v>1185</v>
      </c>
      <c r="J837" s="195" t="s">
        <v>1186</v>
      </c>
      <c r="K837" s="195" t="s">
        <v>98</v>
      </c>
      <c r="L837" s="195" t="s">
        <v>118</v>
      </c>
      <c r="M837" s="195" t="s">
        <v>224</v>
      </c>
      <c r="N837" s="195" t="s">
        <v>467</v>
      </c>
      <c r="O837" s="195" t="s">
        <v>272</v>
      </c>
      <c r="P837" s="195" t="s">
        <v>1040</v>
      </c>
      <c r="Q837" s="194">
        <v>1</v>
      </c>
      <c r="R837" s="194">
        <v>3</v>
      </c>
      <c r="S837" s="194">
        <v>40</v>
      </c>
      <c r="T837" s="194">
        <v>1</v>
      </c>
      <c r="U837" s="194">
        <v>40</v>
      </c>
      <c r="V837" s="194">
        <v>1</v>
      </c>
      <c r="W837" s="194">
        <v>3</v>
      </c>
      <c r="X837" s="195" t="s">
        <v>1989</v>
      </c>
      <c r="Y837" s="195" t="s">
        <v>224</v>
      </c>
      <c r="Z837" s="195" t="s">
        <v>2912</v>
      </c>
      <c r="AA837" s="195" t="s">
        <v>2913</v>
      </c>
    </row>
    <row r="838" spans="1:27" x14ac:dyDescent="0.2">
      <c r="A838" s="194">
        <v>20900</v>
      </c>
      <c r="B838" s="195" t="s">
        <v>3287</v>
      </c>
      <c r="C838" s="195" t="s">
        <v>3287</v>
      </c>
      <c r="D838" s="195" t="s">
        <v>3288</v>
      </c>
      <c r="E838" s="195" t="s">
        <v>3289</v>
      </c>
      <c r="F838" s="195" t="s">
        <v>3289</v>
      </c>
      <c r="G838" s="195" t="s">
        <v>265</v>
      </c>
      <c r="H838" s="195" t="s">
        <v>472</v>
      </c>
      <c r="I838" s="195" t="s">
        <v>473</v>
      </c>
      <c r="J838" s="195" t="s">
        <v>474</v>
      </c>
      <c r="K838" s="195" t="s">
        <v>98</v>
      </c>
      <c r="L838" s="195" t="s">
        <v>118</v>
      </c>
      <c r="M838" s="195" t="s">
        <v>264</v>
      </c>
      <c r="N838" s="195" t="s">
        <v>467</v>
      </c>
      <c r="O838" s="195" t="s">
        <v>272</v>
      </c>
      <c r="P838" s="195" t="s">
        <v>1048</v>
      </c>
      <c r="Q838" s="194">
        <v>3</v>
      </c>
      <c r="R838" s="194">
        <v>26</v>
      </c>
      <c r="S838" s="194">
        <v>57</v>
      </c>
      <c r="T838" s="194">
        <v>1</v>
      </c>
      <c r="U838" s="194">
        <v>25</v>
      </c>
      <c r="V838" s="194">
        <v>1</v>
      </c>
      <c r="W838" s="194">
        <v>26</v>
      </c>
      <c r="X838" s="195" t="s">
        <v>296</v>
      </c>
      <c r="Y838" s="195" t="s">
        <v>161</v>
      </c>
      <c r="Z838" s="195" t="s">
        <v>1069</v>
      </c>
      <c r="AA838" s="195" t="s">
        <v>1070</v>
      </c>
    </row>
    <row r="839" spans="1:27" x14ac:dyDescent="0.2">
      <c r="A839" s="194">
        <v>20901</v>
      </c>
      <c r="B839" s="195" t="s">
        <v>3290</v>
      </c>
      <c r="C839" s="195" t="s">
        <v>3290</v>
      </c>
      <c r="D839" s="195" t="s">
        <v>3288</v>
      </c>
      <c r="E839" s="195" t="s">
        <v>3289</v>
      </c>
      <c r="F839" s="195" t="s">
        <v>3289</v>
      </c>
      <c r="G839" s="195" t="s">
        <v>265</v>
      </c>
      <c r="H839" s="195" t="s">
        <v>472</v>
      </c>
      <c r="I839" s="195" t="s">
        <v>473</v>
      </c>
      <c r="J839" s="195" t="s">
        <v>474</v>
      </c>
      <c r="K839" s="195" t="s">
        <v>98</v>
      </c>
      <c r="L839" s="195" t="s">
        <v>118</v>
      </c>
      <c r="M839" s="195" t="s">
        <v>187</v>
      </c>
      <c r="N839" s="195" t="s">
        <v>467</v>
      </c>
      <c r="O839" s="195" t="s">
        <v>272</v>
      </c>
      <c r="P839" s="195" t="s">
        <v>1090</v>
      </c>
      <c r="Q839" s="194">
        <v>3</v>
      </c>
      <c r="R839" s="194">
        <v>26</v>
      </c>
      <c r="S839" s="194">
        <v>57</v>
      </c>
      <c r="T839" s="194">
        <v>1</v>
      </c>
      <c r="U839" s="194">
        <v>12</v>
      </c>
      <c r="V839" s="194">
        <v>1</v>
      </c>
      <c r="W839" s="194">
        <v>26</v>
      </c>
      <c r="X839" s="195" t="s">
        <v>369</v>
      </c>
      <c r="Y839" s="195" t="s">
        <v>340</v>
      </c>
      <c r="Z839" s="195" t="s">
        <v>1098</v>
      </c>
      <c r="AA839" s="195" t="s">
        <v>1099</v>
      </c>
    </row>
    <row r="840" spans="1:27" x14ac:dyDescent="0.2">
      <c r="A840" s="194">
        <v>20902</v>
      </c>
      <c r="B840" s="195" t="s">
        <v>3291</v>
      </c>
      <c r="C840" s="195" t="s">
        <v>3291</v>
      </c>
      <c r="D840" s="195" t="s">
        <v>3288</v>
      </c>
      <c r="E840" s="195" t="s">
        <v>3289</v>
      </c>
      <c r="F840" s="195" t="s">
        <v>3289</v>
      </c>
      <c r="G840" s="195" t="s">
        <v>265</v>
      </c>
      <c r="H840" s="195" t="s">
        <v>472</v>
      </c>
      <c r="I840" s="195" t="s">
        <v>473</v>
      </c>
      <c r="J840" s="195" t="s">
        <v>474</v>
      </c>
      <c r="K840" s="195" t="s">
        <v>98</v>
      </c>
      <c r="L840" s="195" t="s">
        <v>118</v>
      </c>
      <c r="M840" s="195" t="s">
        <v>187</v>
      </c>
      <c r="N840" s="195" t="s">
        <v>467</v>
      </c>
      <c r="O840" s="195" t="s">
        <v>272</v>
      </c>
      <c r="P840" s="195" t="s">
        <v>1048</v>
      </c>
      <c r="Q840" s="194">
        <v>3</v>
      </c>
      <c r="R840" s="194">
        <v>26</v>
      </c>
      <c r="S840" s="194">
        <v>57</v>
      </c>
      <c r="T840" s="194">
        <v>1</v>
      </c>
      <c r="U840" s="194">
        <v>20</v>
      </c>
      <c r="V840" s="194">
        <v>1</v>
      </c>
      <c r="W840" s="194">
        <v>26</v>
      </c>
      <c r="X840" s="195" t="s">
        <v>329</v>
      </c>
      <c r="Y840" s="195" t="s">
        <v>330</v>
      </c>
      <c r="Z840" s="195" t="s">
        <v>1216</v>
      </c>
      <c r="AA840" s="195" t="s">
        <v>1217</v>
      </c>
    </row>
    <row r="841" spans="1:27" x14ac:dyDescent="0.2">
      <c r="A841" s="194">
        <v>20903</v>
      </c>
      <c r="B841" s="195" t="s">
        <v>3292</v>
      </c>
      <c r="C841" s="195" t="s">
        <v>3293</v>
      </c>
      <c r="D841" s="195" t="s">
        <v>3294</v>
      </c>
      <c r="E841" s="195" t="s">
        <v>3295</v>
      </c>
      <c r="F841" s="195" t="s">
        <v>3296</v>
      </c>
      <c r="G841" s="195" t="s">
        <v>217</v>
      </c>
      <c r="H841" s="195" t="s">
        <v>136</v>
      </c>
      <c r="I841" s="195" t="s">
        <v>137</v>
      </c>
      <c r="J841" s="195" t="s">
        <v>289</v>
      </c>
      <c r="K841" s="195" t="s">
        <v>105</v>
      </c>
      <c r="L841" s="195" t="s">
        <v>99</v>
      </c>
      <c r="M841" s="195" t="s">
        <v>264</v>
      </c>
      <c r="N841" s="195" t="s">
        <v>467</v>
      </c>
      <c r="O841" s="195" t="s">
        <v>1075</v>
      </c>
      <c r="P841" s="195" t="s">
        <v>1048</v>
      </c>
      <c r="Q841" s="194">
        <v>1</v>
      </c>
      <c r="R841" s="194">
        <v>6</v>
      </c>
      <c r="S841" s="194">
        <v>12</v>
      </c>
      <c r="T841" s="194">
        <v>1</v>
      </c>
      <c r="U841" s="194">
        <v>12</v>
      </c>
      <c r="V841" s="194">
        <v>1</v>
      </c>
      <c r="W841" s="194">
        <v>6</v>
      </c>
      <c r="X841" s="195" t="s">
        <v>296</v>
      </c>
      <c r="Y841" s="195" t="s">
        <v>161</v>
      </c>
      <c r="Z841" s="195" t="s">
        <v>1098</v>
      </c>
      <c r="AA841" s="195" t="s">
        <v>1099</v>
      </c>
    </row>
    <row r="842" spans="1:27" ht="18.75" customHeight="1" x14ac:dyDescent="0.2">
      <c r="A842" s="194">
        <v>20904</v>
      </c>
      <c r="B842" s="195" t="s">
        <v>3297</v>
      </c>
      <c r="C842" s="195" t="s">
        <v>3298</v>
      </c>
      <c r="D842" s="195" t="s">
        <v>3299</v>
      </c>
      <c r="E842" s="195" t="s">
        <v>3300</v>
      </c>
      <c r="F842" s="195" t="s">
        <v>3301</v>
      </c>
      <c r="G842" s="195" t="s">
        <v>265</v>
      </c>
      <c r="H842" s="195"/>
      <c r="I842" s="195" t="s">
        <v>1185</v>
      </c>
      <c r="J842" s="195" t="s">
        <v>1186</v>
      </c>
      <c r="K842" s="195" t="s">
        <v>98</v>
      </c>
      <c r="L842" s="195" t="s">
        <v>118</v>
      </c>
      <c r="M842" s="195" t="s">
        <v>247</v>
      </c>
      <c r="N842" s="195" t="s">
        <v>203</v>
      </c>
      <c r="O842" s="195" t="s">
        <v>278</v>
      </c>
      <c r="P842" s="195" t="s">
        <v>1040</v>
      </c>
      <c r="Q842" s="194">
        <v>4</v>
      </c>
      <c r="R842" s="194">
        <v>3</v>
      </c>
      <c r="S842" s="194">
        <v>160</v>
      </c>
      <c r="T842" s="194">
        <v>1</v>
      </c>
      <c r="U842" s="194">
        <v>40</v>
      </c>
      <c r="V842" s="194">
        <v>1</v>
      </c>
      <c r="W842" s="194">
        <v>3</v>
      </c>
      <c r="X842" s="195" t="s">
        <v>1693</v>
      </c>
      <c r="Y842" s="195" t="s">
        <v>247</v>
      </c>
      <c r="Z842" s="195" t="s">
        <v>1316</v>
      </c>
      <c r="AA842" s="195" t="s">
        <v>1317</v>
      </c>
    </row>
    <row r="843" spans="1:27" ht="20.25" customHeight="1" x14ac:dyDescent="0.2">
      <c r="A843" s="194">
        <v>20905</v>
      </c>
      <c r="B843" s="195" t="s">
        <v>3302</v>
      </c>
      <c r="C843" s="195" t="s">
        <v>3303</v>
      </c>
      <c r="D843" s="195" t="s">
        <v>3299</v>
      </c>
      <c r="E843" s="195" t="s">
        <v>3300</v>
      </c>
      <c r="F843" s="195" t="s">
        <v>3301</v>
      </c>
      <c r="G843" s="195" t="s">
        <v>265</v>
      </c>
      <c r="H843" s="195"/>
      <c r="I843" s="195" t="s">
        <v>1185</v>
      </c>
      <c r="J843" s="195" t="s">
        <v>1186</v>
      </c>
      <c r="K843" s="195" t="s">
        <v>98</v>
      </c>
      <c r="L843" s="195" t="s">
        <v>118</v>
      </c>
      <c r="M843" s="195" t="s">
        <v>247</v>
      </c>
      <c r="N843" s="195" t="s">
        <v>203</v>
      </c>
      <c r="O843" s="195" t="s">
        <v>278</v>
      </c>
      <c r="P843" s="195" t="s">
        <v>1040</v>
      </c>
      <c r="Q843" s="194">
        <v>4</v>
      </c>
      <c r="R843" s="194">
        <v>3</v>
      </c>
      <c r="S843" s="194">
        <v>160</v>
      </c>
      <c r="T843" s="194">
        <v>1</v>
      </c>
      <c r="U843" s="194">
        <v>40</v>
      </c>
      <c r="V843" s="194">
        <v>1</v>
      </c>
      <c r="W843" s="194">
        <v>3</v>
      </c>
      <c r="X843" s="195" t="s">
        <v>1693</v>
      </c>
      <c r="Y843" s="195" t="s">
        <v>247</v>
      </c>
      <c r="Z843" s="195" t="s">
        <v>1316</v>
      </c>
      <c r="AA843" s="195" t="s">
        <v>1317</v>
      </c>
    </row>
    <row r="844" spans="1:27" ht="18.75" customHeight="1" x14ac:dyDescent="0.2">
      <c r="A844" s="194">
        <v>20906</v>
      </c>
      <c r="B844" s="195" t="s">
        <v>3304</v>
      </c>
      <c r="C844" s="195" t="s">
        <v>3305</v>
      </c>
      <c r="D844" s="195" t="s">
        <v>3299</v>
      </c>
      <c r="E844" s="195" t="s">
        <v>3300</v>
      </c>
      <c r="F844" s="195" t="s">
        <v>3301</v>
      </c>
      <c r="G844" s="195" t="s">
        <v>265</v>
      </c>
      <c r="H844" s="195"/>
      <c r="I844" s="195" t="s">
        <v>1185</v>
      </c>
      <c r="J844" s="195" t="s">
        <v>1186</v>
      </c>
      <c r="K844" s="195" t="s">
        <v>98</v>
      </c>
      <c r="L844" s="195" t="s">
        <v>118</v>
      </c>
      <c r="M844" s="195" t="s">
        <v>247</v>
      </c>
      <c r="N844" s="195" t="s">
        <v>203</v>
      </c>
      <c r="O844" s="195" t="s">
        <v>278</v>
      </c>
      <c r="P844" s="195" t="s">
        <v>1040</v>
      </c>
      <c r="Q844" s="194">
        <v>4</v>
      </c>
      <c r="R844" s="194">
        <v>3</v>
      </c>
      <c r="S844" s="194">
        <v>160</v>
      </c>
      <c r="T844" s="194">
        <v>1</v>
      </c>
      <c r="U844" s="194">
        <v>40</v>
      </c>
      <c r="V844" s="194">
        <v>1</v>
      </c>
      <c r="W844" s="194">
        <v>3</v>
      </c>
      <c r="X844" s="195" t="s">
        <v>1693</v>
      </c>
      <c r="Y844" s="195" t="s">
        <v>247</v>
      </c>
      <c r="Z844" s="195" t="s">
        <v>1316</v>
      </c>
      <c r="AA844" s="195" t="s">
        <v>1317</v>
      </c>
    </row>
    <row r="845" spans="1:27" x14ac:dyDescent="0.2">
      <c r="A845" s="194">
        <v>20907</v>
      </c>
      <c r="B845" s="195" t="s">
        <v>3306</v>
      </c>
      <c r="C845" s="195" t="s">
        <v>3307</v>
      </c>
      <c r="D845" s="195" t="s">
        <v>3299</v>
      </c>
      <c r="E845" s="195" t="s">
        <v>3300</v>
      </c>
      <c r="F845" s="195" t="s">
        <v>3301</v>
      </c>
      <c r="G845" s="195" t="s">
        <v>265</v>
      </c>
      <c r="H845" s="195"/>
      <c r="I845" s="195" t="s">
        <v>1185</v>
      </c>
      <c r="J845" s="195" t="s">
        <v>1186</v>
      </c>
      <c r="K845" s="195" t="s">
        <v>98</v>
      </c>
      <c r="L845" s="195" t="s">
        <v>118</v>
      </c>
      <c r="M845" s="195" t="s">
        <v>247</v>
      </c>
      <c r="N845" s="195" t="s">
        <v>203</v>
      </c>
      <c r="O845" s="195" t="s">
        <v>278</v>
      </c>
      <c r="P845" s="195" t="s">
        <v>1040</v>
      </c>
      <c r="Q845" s="194">
        <v>4</v>
      </c>
      <c r="R845" s="194">
        <v>3</v>
      </c>
      <c r="S845" s="194">
        <v>160</v>
      </c>
      <c r="T845" s="194">
        <v>1</v>
      </c>
      <c r="U845" s="194">
        <v>40</v>
      </c>
      <c r="V845" s="194">
        <v>1</v>
      </c>
      <c r="W845" s="194">
        <v>3</v>
      </c>
      <c r="X845" s="195" t="s">
        <v>1693</v>
      </c>
      <c r="Y845" s="195" t="s">
        <v>247</v>
      </c>
      <c r="Z845" s="195" t="s">
        <v>1316</v>
      </c>
      <c r="AA845" s="195" t="s">
        <v>1317</v>
      </c>
    </row>
    <row r="846" spans="1:27" x14ac:dyDescent="0.2">
      <c r="A846" s="194">
        <v>20908</v>
      </c>
      <c r="B846" s="195" t="s">
        <v>3308</v>
      </c>
      <c r="C846" s="195" t="s">
        <v>3309</v>
      </c>
      <c r="D846" s="195" t="s">
        <v>3310</v>
      </c>
      <c r="E846" s="195" t="s">
        <v>3311</v>
      </c>
      <c r="F846" s="195" t="s">
        <v>3312</v>
      </c>
      <c r="G846" s="195" t="s">
        <v>265</v>
      </c>
      <c r="H846" s="195" t="s">
        <v>117</v>
      </c>
      <c r="I846" s="195" t="s">
        <v>571</v>
      </c>
      <c r="J846" s="195" t="s">
        <v>572</v>
      </c>
      <c r="K846" s="195" t="s">
        <v>98</v>
      </c>
      <c r="L846" s="195" t="s">
        <v>99</v>
      </c>
      <c r="M846" s="195" t="s">
        <v>187</v>
      </c>
      <c r="N846" s="195" t="s">
        <v>203</v>
      </c>
      <c r="O846" s="195" t="s">
        <v>272</v>
      </c>
      <c r="P846" s="195" t="s">
        <v>1048</v>
      </c>
      <c r="Q846" s="194">
        <v>3</v>
      </c>
      <c r="R846" s="194">
        <v>3</v>
      </c>
      <c r="S846" s="194">
        <v>297</v>
      </c>
      <c r="T846" s="194">
        <v>1</v>
      </c>
      <c r="U846" s="194">
        <v>99</v>
      </c>
      <c r="V846" s="194">
        <v>1</v>
      </c>
      <c r="W846" s="194">
        <v>3</v>
      </c>
      <c r="X846" s="195" t="s">
        <v>341</v>
      </c>
      <c r="Y846" s="195" t="s">
        <v>342</v>
      </c>
      <c r="Z846" s="195" t="s">
        <v>1316</v>
      </c>
      <c r="AA846" s="195" t="s">
        <v>1317</v>
      </c>
    </row>
    <row r="847" spans="1:27" x14ac:dyDescent="0.2">
      <c r="A847" s="194">
        <v>20909</v>
      </c>
      <c r="B847" s="195" t="s">
        <v>3313</v>
      </c>
      <c r="C847" s="195" t="s">
        <v>3314</v>
      </c>
      <c r="D847" s="195" t="s">
        <v>3310</v>
      </c>
      <c r="E847" s="195" t="s">
        <v>3311</v>
      </c>
      <c r="F847" s="195" t="s">
        <v>3312</v>
      </c>
      <c r="G847" s="195" t="s">
        <v>265</v>
      </c>
      <c r="H847" s="195" t="s">
        <v>117</v>
      </c>
      <c r="I847" s="195" t="s">
        <v>571</v>
      </c>
      <c r="J847" s="195" t="s">
        <v>572</v>
      </c>
      <c r="K847" s="195" t="s">
        <v>98</v>
      </c>
      <c r="L847" s="195" t="s">
        <v>99</v>
      </c>
      <c r="M847" s="195" t="s">
        <v>187</v>
      </c>
      <c r="N847" s="195" t="s">
        <v>203</v>
      </c>
      <c r="O847" s="195" t="s">
        <v>272</v>
      </c>
      <c r="P847" s="195" t="s">
        <v>1048</v>
      </c>
      <c r="Q847" s="194">
        <v>3</v>
      </c>
      <c r="R847" s="194">
        <v>3</v>
      </c>
      <c r="S847" s="194">
        <v>297</v>
      </c>
      <c r="T847" s="194">
        <v>1</v>
      </c>
      <c r="U847" s="194">
        <v>99</v>
      </c>
      <c r="V847" s="194">
        <v>1</v>
      </c>
      <c r="W847" s="194">
        <v>3</v>
      </c>
      <c r="X847" s="195" t="s">
        <v>301</v>
      </c>
      <c r="Y847" s="195" t="s">
        <v>174</v>
      </c>
      <c r="Z847" s="195" t="s">
        <v>1069</v>
      </c>
      <c r="AA847" s="195" t="s">
        <v>1070</v>
      </c>
    </row>
    <row r="848" spans="1:27" x14ac:dyDescent="0.2">
      <c r="A848" s="194">
        <v>20910</v>
      </c>
      <c r="B848" s="195" t="s">
        <v>3315</v>
      </c>
      <c r="C848" s="195" t="s">
        <v>3315</v>
      </c>
      <c r="D848" s="195" t="s">
        <v>3310</v>
      </c>
      <c r="E848" s="195" t="s">
        <v>3311</v>
      </c>
      <c r="F848" s="195" t="s">
        <v>3312</v>
      </c>
      <c r="G848" s="195" t="s">
        <v>265</v>
      </c>
      <c r="H848" s="195" t="s">
        <v>117</v>
      </c>
      <c r="I848" s="195" t="s">
        <v>571</v>
      </c>
      <c r="J848" s="195" t="s">
        <v>572</v>
      </c>
      <c r="K848" s="195" t="s">
        <v>98</v>
      </c>
      <c r="L848" s="195" t="s">
        <v>99</v>
      </c>
      <c r="M848" s="195" t="s">
        <v>264</v>
      </c>
      <c r="N848" s="195" t="s">
        <v>203</v>
      </c>
      <c r="O848" s="195" t="s">
        <v>272</v>
      </c>
      <c r="P848" s="195" t="s">
        <v>1048</v>
      </c>
      <c r="Q848" s="194">
        <v>3</v>
      </c>
      <c r="R848" s="194">
        <v>6</v>
      </c>
      <c r="S848" s="194">
        <v>297</v>
      </c>
      <c r="T848" s="194">
        <v>1</v>
      </c>
      <c r="U848" s="194">
        <v>99</v>
      </c>
      <c r="V848" s="194">
        <v>1</v>
      </c>
      <c r="W848" s="194">
        <v>6</v>
      </c>
      <c r="X848" s="195" t="s">
        <v>341</v>
      </c>
      <c r="Y848" s="195" t="s">
        <v>342</v>
      </c>
      <c r="Z848" s="195" t="s">
        <v>1098</v>
      </c>
      <c r="AA848" s="195" t="s">
        <v>1099</v>
      </c>
    </row>
    <row r="849" spans="1:27" x14ac:dyDescent="0.2">
      <c r="A849" s="194">
        <v>20911</v>
      </c>
      <c r="B849" s="195" t="s">
        <v>3316</v>
      </c>
      <c r="C849" s="195" t="s">
        <v>3317</v>
      </c>
      <c r="D849" s="195" t="s">
        <v>3318</v>
      </c>
      <c r="E849" s="195" t="s">
        <v>3319</v>
      </c>
      <c r="F849" s="195" t="s">
        <v>3320</v>
      </c>
      <c r="G849" s="195" t="s">
        <v>265</v>
      </c>
      <c r="H849" s="195" t="s">
        <v>117</v>
      </c>
      <c r="I849" s="195" t="s">
        <v>1166</v>
      </c>
      <c r="J849" s="195" t="s">
        <v>1167</v>
      </c>
      <c r="K849" s="195" t="s">
        <v>98</v>
      </c>
      <c r="L849" s="195" t="s">
        <v>99</v>
      </c>
      <c r="M849" s="195" t="s">
        <v>187</v>
      </c>
      <c r="N849" s="195" t="s">
        <v>203</v>
      </c>
      <c r="O849" s="195" t="s">
        <v>272</v>
      </c>
      <c r="P849" s="195" t="s">
        <v>1048</v>
      </c>
      <c r="Q849" s="194">
        <v>4</v>
      </c>
      <c r="R849" s="194">
        <v>3</v>
      </c>
      <c r="S849" s="194">
        <v>160</v>
      </c>
      <c r="T849" s="194">
        <v>2</v>
      </c>
      <c r="U849" s="194">
        <v>20</v>
      </c>
      <c r="V849" s="194">
        <v>1</v>
      </c>
      <c r="W849" s="194">
        <v>6</v>
      </c>
      <c r="X849" s="195" t="s">
        <v>1539</v>
      </c>
      <c r="Y849" s="195" t="s">
        <v>1540</v>
      </c>
      <c r="Z849" s="195" t="s">
        <v>1316</v>
      </c>
      <c r="AA849" s="195" t="s">
        <v>1317</v>
      </c>
    </row>
    <row r="850" spans="1:27" x14ac:dyDescent="0.2">
      <c r="A850" s="194">
        <v>20912</v>
      </c>
      <c r="B850" s="195" t="s">
        <v>3321</v>
      </c>
      <c r="C850" s="195" t="s">
        <v>3322</v>
      </c>
      <c r="D850" s="195" t="s">
        <v>3318</v>
      </c>
      <c r="E850" s="195" t="s">
        <v>3319</v>
      </c>
      <c r="F850" s="195" t="s">
        <v>3320</v>
      </c>
      <c r="G850" s="195" t="s">
        <v>265</v>
      </c>
      <c r="H850" s="195" t="s">
        <v>117</v>
      </c>
      <c r="I850" s="195" t="s">
        <v>1166</v>
      </c>
      <c r="J850" s="195" t="s">
        <v>1167</v>
      </c>
      <c r="K850" s="195" t="s">
        <v>98</v>
      </c>
      <c r="L850" s="195" t="s">
        <v>99</v>
      </c>
      <c r="M850" s="195" t="s">
        <v>187</v>
      </c>
      <c r="N850" s="195" t="s">
        <v>203</v>
      </c>
      <c r="O850" s="195" t="s">
        <v>272</v>
      </c>
      <c r="P850" s="195" t="s">
        <v>1048</v>
      </c>
      <c r="Q850" s="194">
        <v>4</v>
      </c>
      <c r="R850" s="194">
        <v>3</v>
      </c>
      <c r="S850" s="194">
        <v>160</v>
      </c>
      <c r="T850" s="194">
        <v>2</v>
      </c>
      <c r="U850" s="194">
        <v>20</v>
      </c>
      <c r="V850" s="194">
        <v>1</v>
      </c>
      <c r="W850" s="194">
        <v>6</v>
      </c>
      <c r="X850" s="195" t="s">
        <v>1693</v>
      </c>
      <c r="Y850" s="195" t="s">
        <v>247</v>
      </c>
      <c r="Z850" s="195" t="s">
        <v>1316</v>
      </c>
      <c r="AA850" s="195" t="s">
        <v>1317</v>
      </c>
    </row>
    <row r="851" spans="1:27" x14ac:dyDescent="0.2">
      <c r="A851" s="194">
        <v>20913</v>
      </c>
      <c r="B851" s="195" t="s">
        <v>3323</v>
      </c>
      <c r="C851" s="195" t="s">
        <v>3324</v>
      </c>
      <c r="D851" s="195" t="s">
        <v>3318</v>
      </c>
      <c r="E851" s="195" t="s">
        <v>3319</v>
      </c>
      <c r="F851" s="195" t="s">
        <v>3320</v>
      </c>
      <c r="G851" s="195" t="s">
        <v>265</v>
      </c>
      <c r="H851" s="195" t="s">
        <v>117</v>
      </c>
      <c r="I851" s="195" t="s">
        <v>1166</v>
      </c>
      <c r="J851" s="195" t="s">
        <v>1167</v>
      </c>
      <c r="K851" s="195" t="s">
        <v>98</v>
      </c>
      <c r="L851" s="195" t="s">
        <v>99</v>
      </c>
      <c r="M851" s="195" t="s">
        <v>187</v>
      </c>
      <c r="N851" s="195" t="s">
        <v>203</v>
      </c>
      <c r="O851" s="195" t="s">
        <v>272</v>
      </c>
      <c r="P851" s="195" t="s">
        <v>1048</v>
      </c>
      <c r="Q851" s="194">
        <v>4</v>
      </c>
      <c r="R851" s="194">
        <v>3</v>
      </c>
      <c r="S851" s="194">
        <v>160</v>
      </c>
      <c r="T851" s="194">
        <v>2</v>
      </c>
      <c r="U851" s="194">
        <v>20</v>
      </c>
      <c r="V851" s="194">
        <v>1</v>
      </c>
      <c r="W851" s="194">
        <v>6</v>
      </c>
      <c r="X851" s="195" t="s">
        <v>1539</v>
      </c>
      <c r="Y851" s="195" t="s">
        <v>1540</v>
      </c>
      <c r="Z851" s="195" t="s">
        <v>1316</v>
      </c>
      <c r="AA851" s="195" t="s">
        <v>1317</v>
      </c>
    </row>
    <row r="852" spans="1:27" x14ac:dyDescent="0.2">
      <c r="A852" s="194">
        <v>20914</v>
      </c>
      <c r="B852" s="195" t="s">
        <v>3325</v>
      </c>
      <c r="C852" s="195" t="s">
        <v>3326</v>
      </c>
      <c r="D852" s="195" t="s">
        <v>3318</v>
      </c>
      <c r="E852" s="195" t="s">
        <v>3319</v>
      </c>
      <c r="F852" s="195" t="s">
        <v>3320</v>
      </c>
      <c r="G852" s="195" t="s">
        <v>265</v>
      </c>
      <c r="H852" s="195" t="s">
        <v>117</v>
      </c>
      <c r="I852" s="195" t="s">
        <v>1166</v>
      </c>
      <c r="J852" s="195" t="s">
        <v>1167</v>
      </c>
      <c r="K852" s="195" t="s">
        <v>98</v>
      </c>
      <c r="L852" s="195" t="s">
        <v>99</v>
      </c>
      <c r="M852" s="195" t="s">
        <v>187</v>
      </c>
      <c r="N852" s="195" t="s">
        <v>203</v>
      </c>
      <c r="O852" s="195" t="s">
        <v>272</v>
      </c>
      <c r="P852" s="195" t="s">
        <v>1048</v>
      </c>
      <c r="Q852" s="194">
        <v>4</v>
      </c>
      <c r="R852" s="194">
        <v>3</v>
      </c>
      <c r="S852" s="194">
        <v>160</v>
      </c>
      <c r="T852" s="194">
        <v>2</v>
      </c>
      <c r="U852" s="194">
        <v>20</v>
      </c>
      <c r="V852" s="194">
        <v>1</v>
      </c>
      <c r="W852" s="194">
        <v>6</v>
      </c>
      <c r="X852" s="195" t="s">
        <v>1693</v>
      </c>
      <c r="Y852" s="195" t="s">
        <v>247</v>
      </c>
      <c r="Z852" s="195" t="s">
        <v>1316</v>
      </c>
      <c r="AA852" s="195" t="s">
        <v>1317</v>
      </c>
    </row>
    <row r="853" spans="1:27" x14ac:dyDescent="0.2">
      <c r="A853" s="194">
        <v>20915</v>
      </c>
      <c r="B853" s="195" t="s">
        <v>3327</v>
      </c>
      <c r="C853" s="195" t="s">
        <v>3327</v>
      </c>
      <c r="D853" s="195" t="s">
        <v>3328</v>
      </c>
      <c r="E853" s="195" t="s">
        <v>3327</v>
      </c>
      <c r="F853" s="195" t="s">
        <v>3327</v>
      </c>
      <c r="G853" s="195" t="s">
        <v>265</v>
      </c>
      <c r="H853" s="195" t="s">
        <v>117</v>
      </c>
      <c r="I853" s="195" t="s">
        <v>1166</v>
      </c>
      <c r="J853" s="195" t="s">
        <v>1167</v>
      </c>
      <c r="K853" s="195" t="s">
        <v>98</v>
      </c>
      <c r="L853" s="195" t="s">
        <v>99</v>
      </c>
      <c r="M853" s="195" t="s">
        <v>187</v>
      </c>
      <c r="N853" s="195" t="s">
        <v>203</v>
      </c>
      <c r="O853" s="195" t="s">
        <v>272</v>
      </c>
      <c r="P853" s="195" t="s">
        <v>1048</v>
      </c>
      <c r="Q853" s="194">
        <v>1</v>
      </c>
      <c r="R853" s="194">
        <v>3</v>
      </c>
      <c r="S853" s="194">
        <v>60</v>
      </c>
      <c r="T853" s="194">
        <v>1</v>
      </c>
      <c r="U853" s="194">
        <v>60</v>
      </c>
      <c r="V853" s="194">
        <v>1</v>
      </c>
      <c r="W853" s="194">
        <v>3</v>
      </c>
      <c r="X853" s="195" t="s">
        <v>369</v>
      </c>
      <c r="Y853" s="195" t="s">
        <v>340</v>
      </c>
      <c r="Z853" s="195" t="s">
        <v>1069</v>
      </c>
      <c r="AA853" s="195" t="s">
        <v>1070</v>
      </c>
    </row>
    <row r="854" spans="1:27" x14ac:dyDescent="0.2">
      <c r="A854" s="194">
        <v>20916</v>
      </c>
      <c r="B854" s="195" t="s">
        <v>3329</v>
      </c>
      <c r="C854" s="195" t="s">
        <v>3330</v>
      </c>
      <c r="D854" s="195" t="s">
        <v>3331</v>
      </c>
      <c r="E854" s="195" t="s">
        <v>3332</v>
      </c>
      <c r="F854" s="195" t="s">
        <v>3333</v>
      </c>
      <c r="G854" s="195" t="s">
        <v>265</v>
      </c>
      <c r="H854" s="195"/>
      <c r="I854" s="195" t="s">
        <v>1185</v>
      </c>
      <c r="J854" s="195" t="s">
        <v>1186</v>
      </c>
      <c r="K854" s="195" t="s">
        <v>98</v>
      </c>
      <c r="L854" s="195" t="s">
        <v>118</v>
      </c>
      <c r="M854" s="195" t="s">
        <v>187</v>
      </c>
      <c r="N854" s="195" t="s">
        <v>203</v>
      </c>
      <c r="O854" s="195" t="s">
        <v>272</v>
      </c>
      <c r="P854" s="195" t="s">
        <v>1048</v>
      </c>
      <c r="Q854" s="194">
        <v>4</v>
      </c>
      <c r="R854" s="194">
        <v>3</v>
      </c>
      <c r="S854" s="194">
        <v>160</v>
      </c>
      <c r="T854" s="194">
        <v>1</v>
      </c>
      <c r="U854" s="194">
        <v>40</v>
      </c>
      <c r="V854" s="194">
        <v>1</v>
      </c>
      <c r="W854" s="194">
        <v>3</v>
      </c>
      <c r="X854" s="195" t="s">
        <v>341</v>
      </c>
      <c r="Y854" s="195" t="s">
        <v>342</v>
      </c>
      <c r="Z854" s="195" t="s">
        <v>1316</v>
      </c>
      <c r="AA854" s="195" t="s">
        <v>1317</v>
      </c>
    </row>
    <row r="855" spans="1:27" x14ac:dyDescent="0.2">
      <c r="A855" s="194">
        <v>20917</v>
      </c>
      <c r="B855" s="195" t="s">
        <v>3334</v>
      </c>
      <c r="C855" s="195" t="s">
        <v>3335</v>
      </c>
      <c r="D855" s="195" t="s">
        <v>3331</v>
      </c>
      <c r="E855" s="195" t="s">
        <v>3332</v>
      </c>
      <c r="F855" s="195" t="s">
        <v>3333</v>
      </c>
      <c r="G855" s="195" t="s">
        <v>265</v>
      </c>
      <c r="H855" s="195"/>
      <c r="I855" s="195" t="s">
        <v>1185</v>
      </c>
      <c r="J855" s="195" t="s">
        <v>1186</v>
      </c>
      <c r="K855" s="195" t="s">
        <v>98</v>
      </c>
      <c r="L855" s="195" t="s">
        <v>118</v>
      </c>
      <c r="M855" s="195" t="s">
        <v>187</v>
      </c>
      <c r="N855" s="195" t="s">
        <v>203</v>
      </c>
      <c r="O855" s="195" t="s">
        <v>272</v>
      </c>
      <c r="P855" s="195" t="s">
        <v>1048</v>
      </c>
      <c r="Q855" s="194">
        <v>4</v>
      </c>
      <c r="R855" s="194">
        <v>3</v>
      </c>
      <c r="S855" s="194">
        <v>160</v>
      </c>
      <c r="T855" s="194">
        <v>1</v>
      </c>
      <c r="U855" s="194">
        <v>40</v>
      </c>
      <c r="V855" s="194">
        <v>1</v>
      </c>
      <c r="W855" s="194">
        <v>3</v>
      </c>
      <c r="X855" s="195" t="s">
        <v>341</v>
      </c>
      <c r="Y855" s="195" t="s">
        <v>342</v>
      </c>
      <c r="Z855" s="195" t="s">
        <v>1316</v>
      </c>
      <c r="AA855" s="195" t="s">
        <v>1317</v>
      </c>
    </row>
    <row r="856" spans="1:27" x14ac:dyDescent="0.2">
      <c r="A856" s="194">
        <v>20918</v>
      </c>
      <c r="B856" s="195" t="s">
        <v>3336</v>
      </c>
      <c r="C856" s="195" t="s">
        <v>3337</v>
      </c>
      <c r="D856" s="195" t="s">
        <v>3331</v>
      </c>
      <c r="E856" s="195" t="s">
        <v>3332</v>
      </c>
      <c r="F856" s="195" t="s">
        <v>3333</v>
      </c>
      <c r="G856" s="195" t="s">
        <v>265</v>
      </c>
      <c r="H856" s="195"/>
      <c r="I856" s="195" t="s">
        <v>1185</v>
      </c>
      <c r="J856" s="195" t="s">
        <v>1186</v>
      </c>
      <c r="K856" s="195" t="s">
        <v>98</v>
      </c>
      <c r="L856" s="195" t="s">
        <v>118</v>
      </c>
      <c r="M856" s="195" t="s">
        <v>187</v>
      </c>
      <c r="N856" s="195" t="s">
        <v>203</v>
      </c>
      <c r="O856" s="195" t="s">
        <v>272</v>
      </c>
      <c r="P856" s="195" t="s">
        <v>1048</v>
      </c>
      <c r="Q856" s="194">
        <v>4</v>
      </c>
      <c r="R856" s="194">
        <v>3</v>
      </c>
      <c r="S856" s="194">
        <v>160</v>
      </c>
      <c r="T856" s="194">
        <v>1</v>
      </c>
      <c r="U856" s="194">
        <v>40</v>
      </c>
      <c r="V856" s="194">
        <v>1</v>
      </c>
      <c r="W856" s="194">
        <v>3</v>
      </c>
      <c r="X856" s="195" t="s">
        <v>341</v>
      </c>
      <c r="Y856" s="195" t="s">
        <v>342</v>
      </c>
      <c r="Z856" s="195" t="s">
        <v>1316</v>
      </c>
      <c r="AA856" s="195" t="s">
        <v>1317</v>
      </c>
    </row>
    <row r="857" spans="1:27" x14ac:dyDescent="0.2">
      <c r="A857" s="194">
        <v>20919</v>
      </c>
      <c r="B857" s="195" t="s">
        <v>3338</v>
      </c>
      <c r="C857" s="195" t="s">
        <v>3339</v>
      </c>
      <c r="D857" s="195" t="s">
        <v>3331</v>
      </c>
      <c r="E857" s="195" t="s">
        <v>3332</v>
      </c>
      <c r="F857" s="195" t="s">
        <v>3333</v>
      </c>
      <c r="G857" s="195" t="s">
        <v>265</v>
      </c>
      <c r="H857" s="195"/>
      <c r="I857" s="195" t="s">
        <v>1185</v>
      </c>
      <c r="J857" s="195" t="s">
        <v>1186</v>
      </c>
      <c r="K857" s="195" t="s">
        <v>98</v>
      </c>
      <c r="L857" s="195" t="s">
        <v>118</v>
      </c>
      <c r="M857" s="195" t="s">
        <v>187</v>
      </c>
      <c r="N857" s="195" t="s">
        <v>203</v>
      </c>
      <c r="O857" s="195" t="s">
        <v>272</v>
      </c>
      <c r="P857" s="195" t="s">
        <v>1048</v>
      </c>
      <c r="Q857" s="194">
        <v>4</v>
      </c>
      <c r="R857" s="194">
        <v>3</v>
      </c>
      <c r="S857" s="194">
        <v>160</v>
      </c>
      <c r="T857" s="194">
        <v>1</v>
      </c>
      <c r="U857" s="194">
        <v>40</v>
      </c>
      <c r="V857" s="194">
        <v>1</v>
      </c>
      <c r="W857" s="194">
        <v>3</v>
      </c>
      <c r="X857" s="195" t="s">
        <v>341</v>
      </c>
      <c r="Y857" s="195" t="s">
        <v>342</v>
      </c>
      <c r="Z857" s="195" t="s">
        <v>1316</v>
      </c>
      <c r="AA857" s="195" t="s">
        <v>1317</v>
      </c>
    </row>
    <row r="858" spans="1:27" x14ac:dyDescent="0.2">
      <c r="A858" s="194">
        <v>20920</v>
      </c>
      <c r="B858" s="195" t="s">
        <v>3340</v>
      </c>
      <c r="C858" s="195" t="s">
        <v>3341</v>
      </c>
      <c r="D858" s="195" t="s">
        <v>3342</v>
      </c>
      <c r="E858" s="195" t="s">
        <v>3343</v>
      </c>
      <c r="F858" s="195" t="s">
        <v>3344</v>
      </c>
      <c r="G858" s="195" t="s">
        <v>265</v>
      </c>
      <c r="H858" s="195"/>
      <c r="I858" s="195" t="s">
        <v>1185</v>
      </c>
      <c r="J858" s="195" t="s">
        <v>1186</v>
      </c>
      <c r="K858" s="195" t="s">
        <v>98</v>
      </c>
      <c r="L858" s="195" t="s">
        <v>118</v>
      </c>
      <c r="M858" s="195" t="s">
        <v>138</v>
      </c>
      <c r="N858" s="195" t="s">
        <v>203</v>
      </c>
      <c r="O858" s="195" t="s">
        <v>272</v>
      </c>
      <c r="P858" s="195" t="s">
        <v>1048</v>
      </c>
      <c r="Q858" s="194">
        <v>2</v>
      </c>
      <c r="R858" s="194">
        <v>3</v>
      </c>
      <c r="S858" s="194">
        <v>80</v>
      </c>
      <c r="T858" s="194">
        <v>1</v>
      </c>
      <c r="U858" s="194">
        <v>40</v>
      </c>
      <c r="V858" s="194">
        <v>1</v>
      </c>
      <c r="W858" s="194">
        <v>3</v>
      </c>
      <c r="X858" s="195" t="s">
        <v>1539</v>
      </c>
      <c r="Y858" s="195" t="s">
        <v>1540</v>
      </c>
      <c r="Z858" s="195" t="s">
        <v>1316</v>
      </c>
      <c r="AA858" s="195" t="s">
        <v>1317</v>
      </c>
    </row>
    <row r="859" spans="1:27" x14ac:dyDescent="0.2">
      <c r="A859" s="194">
        <v>20921</v>
      </c>
      <c r="B859" s="195" t="s">
        <v>3345</v>
      </c>
      <c r="C859" s="195" t="s">
        <v>3346</v>
      </c>
      <c r="D859" s="195" t="s">
        <v>3342</v>
      </c>
      <c r="E859" s="195" t="s">
        <v>3343</v>
      </c>
      <c r="F859" s="195" t="s">
        <v>3344</v>
      </c>
      <c r="G859" s="195" t="s">
        <v>265</v>
      </c>
      <c r="H859" s="195"/>
      <c r="I859" s="195" t="s">
        <v>1185</v>
      </c>
      <c r="J859" s="195" t="s">
        <v>1186</v>
      </c>
      <c r="K859" s="195" t="s">
        <v>98</v>
      </c>
      <c r="L859" s="195" t="s">
        <v>118</v>
      </c>
      <c r="M859" s="195" t="s">
        <v>138</v>
      </c>
      <c r="N859" s="195" t="s">
        <v>203</v>
      </c>
      <c r="O859" s="195" t="s">
        <v>272</v>
      </c>
      <c r="P859" s="195" t="s">
        <v>1048</v>
      </c>
      <c r="Q859" s="194">
        <v>2</v>
      </c>
      <c r="R859" s="194">
        <v>3</v>
      </c>
      <c r="S859" s="194">
        <v>80</v>
      </c>
      <c r="T859" s="194">
        <v>1</v>
      </c>
      <c r="U859" s="194">
        <v>40</v>
      </c>
      <c r="V859" s="194">
        <v>1</v>
      </c>
      <c r="W859" s="194">
        <v>3</v>
      </c>
      <c r="X859" s="195" t="s">
        <v>1539</v>
      </c>
      <c r="Y859" s="195" t="s">
        <v>1540</v>
      </c>
      <c r="Z859" s="195" t="s">
        <v>1316</v>
      </c>
      <c r="AA859" s="195" t="s">
        <v>1317</v>
      </c>
    </row>
    <row r="860" spans="1:27" x14ac:dyDescent="0.2">
      <c r="A860" s="194">
        <v>20922</v>
      </c>
      <c r="B860" s="195" t="s">
        <v>3347</v>
      </c>
      <c r="C860" s="195" t="s">
        <v>3348</v>
      </c>
      <c r="D860" s="195" t="s">
        <v>3349</v>
      </c>
      <c r="E860" s="195" t="s">
        <v>3350</v>
      </c>
      <c r="F860" s="195" t="s">
        <v>3351</v>
      </c>
      <c r="G860" s="195" t="s">
        <v>265</v>
      </c>
      <c r="H860" s="195"/>
      <c r="I860" s="195" t="s">
        <v>1185</v>
      </c>
      <c r="J860" s="195" t="s">
        <v>1186</v>
      </c>
      <c r="K860" s="195" t="s">
        <v>98</v>
      </c>
      <c r="L860" s="195" t="s">
        <v>118</v>
      </c>
      <c r="M860" s="195" t="s">
        <v>247</v>
      </c>
      <c r="N860" s="195" t="s">
        <v>203</v>
      </c>
      <c r="O860" s="195" t="s">
        <v>272</v>
      </c>
      <c r="P860" s="195" t="s">
        <v>1048</v>
      </c>
      <c r="Q860" s="194">
        <v>4</v>
      </c>
      <c r="R860" s="194">
        <v>3</v>
      </c>
      <c r="S860" s="194">
        <v>160</v>
      </c>
      <c r="T860" s="194">
        <v>1</v>
      </c>
      <c r="U860" s="194">
        <v>40</v>
      </c>
      <c r="V860" s="194">
        <v>1</v>
      </c>
      <c r="W860" s="194">
        <v>3</v>
      </c>
      <c r="X860" s="195" t="s">
        <v>1693</v>
      </c>
      <c r="Y860" s="195" t="s">
        <v>247</v>
      </c>
      <c r="Z860" s="195" t="s">
        <v>2912</v>
      </c>
      <c r="AA860" s="195" t="s">
        <v>2913</v>
      </c>
    </row>
    <row r="861" spans="1:27" x14ac:dyDescent="0.2">
      <c r="A861" s="194">
        <v>20923</v>
      </c>
      <c r="B861" s="195" t="s">
        <v>3352</v>
      </c>
      <c r="C861" s="195" t="s">
        <v>3353</v>
      </c>
      <c r="D861" s="195" t="s">
        <v>3349</v>
      </c>
      <c r="E861" s="195" t="s">
        <v>3350</v>
      </c>
      <c r="F861" s="195" t="s">
        <v>3351</v>
      </c>
      <c r="G861" s="195" t="s">
        <v>265</v>
      </c>
      <c r="H861" s="195"/>
      <c r="I861" s="195" t="s">
        <v>1185</v>
      </c>
      <c r="J861" s="195" t="s">
        <v>1186</v>
      </c>
      <c r="K861" s="195" t="s">
        <v>98</v>
      </c>
      <c r="L861" s="195" t="s">
        <v>118</v>
      </c>
      <c r="M861" s="195" t="s">
        <v>247</v>
      </c>
      <c r="N861" s="195" t="s">
        <v>203</v>
      </c>
      <c r="O861" s="195" t="s">
        <v>272</v>
      </c>
      <c r="P861" s="195" t="s">
        <v>1048</v>
      </c>
      <c r="Q861" s="194">
        <v>4</v>
      </c>
      <c r="R861" s="194">
        <v>3</v>
      </c>
      <c r="S861" s="194">
        <v>160</v>
      </c>
      <c r="T861" s="194">
        <v>1</v>
      </c>
      <c r="U861" s="194">
        <v>40</v>
      </c>
      <c r="V861" s="194">
        <v>1</v>
      </c>
      <c r="W861" s="194">
        <v>3</v>
      </c>
      <c r="X861" s="195" t="s">
        <v>1693</v>
      </c>
      <c r="Y861" s="195" t="s">
        <v>247</v>
      </c>
      <c r="Z861" s="195" t="s">
        <v>2912</v>
      </c>
      <c r="AA861" s="195" t="s">
        <v>2913</v>
      </c>
    </row>
    <row r="862" spans="1:27" x14ac:dyDescent="0.2">
      <c r="A862" s="194">
        <v>20924</v>
      </c>
      <c r="B862" s="195" t="s">
        <v>3354</v>
      </c>
      <c r="C862" s="195" t="s">
        <v>3355</v>
      </c>
      <c r="D862" s="195" t="s">
        <v>3349</v>
      </c>
      <c r="E862" s="195" t="s">
        <v>3350</v>
      </c>
      <c r="F862" s="195" t="s">
        <v>3351</v>
      </c>
      <c r="G862" s="195" t="s">
        <v>265</v>
      </c>
      <c r="H862" s="195"/>
      <c r="I862" s="195" t="s">
        <v>1185</v>
      </c>
      <c r="J862" s="195" t="s">
        <v>1186</v>
      </c>
      <c r="K862" s="195" t="s">
        <v>98</v>
      </c>
      <c r="L862" s="195" t="s">
        <v>118</v>
      </c>
      <c r="M862" s="195" t="s">
        <v>247</v>
      </c>
      <c r="N862" s="195" t="s">
        <v>203</v>
      </c>
      <c r="O862" s="195" t="s">
        <v>272</v>
      </c>
      <c r="P862" s="195" t="s">
        <v>1048</v>
      </c>
      <c r="Q862" s="194">
        <v>4</v>
      </c>
      <c r="R862" s="194">
        <v>3</v>
      </c>
      <c r="S862" s="194">
        <v>160</v>
      </c>
      <c r="T862" s="194">
        <v>1</v>
      </c>
      <c r="U862" s="194">
        <v>40</v>
      </c>
      <c r="V862" s="194">
        <v>1</v>
      </c>
      <c r="W862" s="194">
        <v>3</v>
      </c>
      <c r="X862" s="195" t="s">
        <v>1693</v>
      </c>
      <c r="Y862" s="195" t="s">
        <v>247</v>
      </c>
      <c r="Z862" s="195" t="s">
        <v>2912</v>
      </c>
      <c r="AA862" s="195" t="s">
        <v>2913</v>
      </c>
    </row>
    <row r="863" spans="1:27" x14ac:dyDescent="0.2">
      <c r="A863" s="194">
        <v>20925</v>
      </c>
      <c r="B863" s="195" t="s">
        <v>3356</v>
      </c>
      <c r="C863" s="195" t="s">
        <v>3357</v>
      </c>
      <c r="D863" s="195" t="s">
        <v>3349</v>
      </c>
      <c r="E863" s="195" t="s">
        <v>3350</v>
      </c>
      <c r="F863" s="195" t="s">
        <v>3351</v>
      </c>
      <c r="G863" s="195" t="s">
        <v>265</v>
      </c>
      <c r="H863" s="195"/>
      <c r="I863" s="195" t="s">
        <v>1185</v>
      </c>
      <c r="J863" s="195" t="s">
        <v>1186</v>
      </c>
      <c r="K863" s="195" t="s">
        <v>98</v>
      </c>
      <c r="L863" s="195" t="s">
        <v>118</v>
      </c>
      <c r="M863" s="195" t="s">
        <v>247</v>
      </c>
      <c r="N863" s="195" t="s">
        <v>203</v>
      </c>
      <c r="O863" s="195" t="s">
        <v>272</v>
      </c>
      <c r="P863" s="195" t="s">
        <v>1048</v>
      </c>
      <c r="Q863" s="194">
        <v>4</v>
      </c>
      <c r="R863" s="194">
        <v>3</v>
      </c>
      <c r="S863" s="194">
        <v>160</v>
      </c>
      <c r="T863" s="194">
        <v>1</v>
      </c>
      <c r="U863" s="194">
        <v>40</v>
      </c>
      <c r="V863" s="194">
        <v>1</v>
      </c>
      <c r="W863" s="194">
        <v>3</v>
      </c>
      <c r="X863" s="195" t="s">
        <v>1693</v>
      </c>
      <c r="Y863" s="195" t="s">
        <v>247</v>
      </c>
      <c r="Z863" s="195" t="s">
        <v>2912</v>
      </c>
      <c r="AA863" s="195" t="s">
        <v>2913</v>
      </c>
    </row>
    <row r="864" spans="1:27" x14ac:dyDescent="0.2">
      <c r="A864" s="194">
        <v>20926</v>
      </c>
      <c r="B864" s="195" t="s">
        <v>3358</v>
      </c>
      <c r="C864" s="195" t="s">
        <v>3359</v>
      </c>
      <c r="D864" s="195" t="s">
        <v>3360</v>
      </c>
      <c r="E864" s="195" t="s">
        <v>3361</v>
      </c>
      <c r="F864" s="195" t="s">
        <v>3362</v>
      </c>
      <c r="G864" s="195" t="s">
        <v>265</v>
      </c>
      <c r="H864" s="195"/>
      <c r="I864" s="195" t="s">
        <v>1185</v>
      </c>
      <c r="J864" s="195" t="s">
        <v>1186</v>
      </c>
      <c r="K864" s="195" t="s">
        <v>98</v>
      </c>
      <c r="L864" s="195" t="s">
        <v>118</v>
      </c>
      <c r="M864" s="195" t="s">
        <v>144</v>
      </c>
      <c r="N864" s="195" t="s">
        <v>203</v>
      </c>
      <c r="O864" s="195" t="s">
        <v>272</v>
      </c>
      <c r="P864" s="195" t="s">
        <v>1048</v>
      </c>
      <c r="Q864" s="194">
        <v>2</v>
      </c>
      <c r="R864" s="194">
        <v>3</v>
      </c>
      <c r="S864" s="194">
        <v>80</v>
      </c>
      <c r="T864" s="194">
        <v>1</v>
      </c>
      <c r="U864" s="194">
        <v>40</v>
      </c>
      <c r="V864" s="194">
        <v>1</v>
      </c>
      <c r="W864" s="194">
        <v>3</v>
      </c>
      <c r="X864" s="195" t="s">
        <v>1539</v>
      </c>
      <c r="Y864" s="195" t="s">
        <v>1540</v>
      </c>
      <c r="Z864" s="195" t="s">
        <v>2912</v>
      </c>
      <c r="AA864" s="195" t="s">
        <v>2913</v>
      </c>
    </row>
    <row r="865" spans="1:27" x14ac:dyDescent="0.2">
      <c r="A865" s="194">
        <v>20927</v>
      </c>
      <c r="B865" s="195" t="s">
        <v>3363</v>
      </c>
      <c r="C865" s="195" t="s">
        <v>3364</v>
      </c>
      <c r="D865" s="195" t="s">
        <v>3360</v>
      </c>
      <c r="E865" s="195" t="s">
        <v>3361</v>
      </c>
      <c r="F865" s="195" t="s">
        <v>3362</v>
      </c>
      <c r="G865" s="195" t="s">
        <v>265</v>
      </c>
      <c r="H865" s="195"/>
      <c r="I865" s="195" t="s">
        <v>1185</v>
      </c>
      <c r="J865" s="195" t="s">
        <v>1186</v>
      </c>
      <c r="K865" s="195" t="s">
        <v>98</v>
      </c>
      <c r="L865" s="195" t="s">
        <v>118</v>
      </c>
      <c r="M865" s="195" t="s">
        <v>144</v>
      </c>
      <c r="N865" s="195" t="s">
        <v>203</v>
      </c>
      <c r="O865" s="195" t="s">
        <v>272</v>
      </c>
      <c r="P865" s="195" t="s">
        <v>1048</v>
      </c>
      <c r="Q865" s="194">
        <v>2</v>
      </c>
      <c r="R865" s="194">
        <v>3</v>
      </c>
      <c r="S865" s="194">
        <v>80</v>
      </c>
      <c r="T865" s="194">
        <v>1</v>
      </c>
      <c r="U865" s="194">
        <v>40</v>
      </c>
      <c r="V865" s="194">
        <v>1</v>
      </c>
      <c r="W865" s="194">
        <v>3</v>
      </c>
      <c r="X865" s="195" t="s">
        <v>1539</v>
      </c>
      <c r="Y865" s="195" t="s">
        <v>1540</v>
      </c>
      <c r="Z865" s="195" t="s">
        <v>2912</v>
      </c>
      <c r="AA865" s="195" t="s">
        <v>2913</v>
      </c>
    </row>
    <row r="866" spans="1:27" x14ac:dyDescent="0.2">
      <c r="A866" s="194">
        <v>20928</v>
      </c>
      <c r="B866" s="195" t="s">
        <v>3365</v>
      </c>
      <c r="C866" s="195" t="s">
        <v>3366</v>
      </c>
      <c r="D866" s="195" t="s">
        <v>3367</v>
      </c>
      <c r="E866" s="195" t="s">
        <v>3368</v>
      </c>
      <c r="F866" s="195" t="s">
        <v>3369</v>
      </c>
      <c r="G866" s="195" t="s">
        <v>265</v>
      </c>
      <c r="H866" s="195"/>
      <c r="I866" s="195" t="s">
        <v>1185</v>
      </c>
      <c r="J866" s="195" t="s">
        <v>1186</v>
      </c>
      <c r="K866" s="195" t="s">
        <v>98</v>
      </c>
      <c r="L866" s="195" t="s">
        <v>118</v>
      </c>
      <c r="M866" s="195" t="s">
        <v>247</v>
      </c>
      <c r="N866" s="195" t="s">
        <v>203</v>
      </c>
      <c r="O866" s="195" t="s">
        <v>272</v>
      </c>
      <c r="P866" s="195" t="s">
        <v>1048</v>
      </c>
      <c r="Q866" s="194">
        <v>12</v>
      </c>
      <c r="R866" s="194">
        <v>2</v>
      </c>
      <c r="S866" s="194">
        <v>240</v>
      </c>
      <c r="T866" s="194">
        <v>1</v>
      </c>
      <c r="U866" s="194">
        <v>20</v>
      </c>
      <c r="V866" s="194">
        <v>1</v>
      </c>
      <c r="W866" s="194">
        <v>2</v>
      </c>
      <c r="X866" s="195" t="s">
        <v>1693</v>
      </c>
      <c r="Y866" s="195" t="s">
        <v>247</v>
      </c>
      <c r="Z866" s="195" t="s">
        <v>1316</v>
      </c>
      <c r="AA866" s="195" t="s">
        <v>1317</v>
      </c>
    </row>
    <row r="867" spans="1:27" x14ac:dyDescent="0.2">
      <c r="A867" s="194">
        <v>20929</v>
      </c>
      <c r="B867" s="195" t="s">
        <v>3370</v>
      </c>
      <c r="C867" s="195" t="s">
        <v>3371</v>
      </c>
      <c r="D867" s="195" t="s">
        <v>3367</v>
      </c>
      <c r="E867" s="195" t="s">
        <v>3368</v>
      </c>
      <c r="F867" s="195" t="s">
        <v>3369</v>
      </c>
      <c r="G867" s="195" t="s">
        <v>265</v>
      </c>
      <c r="H867" s="195"/>
      <c r="I867" s="195" t="s">
        <v>1185</v>
      </c>
      <c r="J867" s="195" t="s">
        <v>1186</v>
      </c>
      <c r="K867" s="195" t="s">
        <v>98</v>
      </c>
      <c r="L867" s="195" t="s">
        <v>118</v>
      </c>
      <c r="M867" s="195" t="s">
        <v>247</v>
      </c>
      <c r="N867" s="195" t="s">
        <v>203</v>
      </c>
      <c r="O867" s="195" t="s">
        <v>272</v>
      </c>
      <c r="P867" s="195" t="s">
        <v>1048</v>
      </c>
      <c r="Q867" s="194">
        <v>12</v>
      </c>
      <c r="R867" s="194">
        <v>2</v>
      </c>
      <c r="S867" s="194">
        <v>240</v>
      </c>
      <c r="T867" s="194">
        <v>1</v>
      </c>
      <c r="U867" s="194">
        <v>20</v>
      </c>
      <c r="V867" s="194">
        <v>1</v>
      </c>
      <c r="W867" s="194">
        <v>2</v>
      </c>
      <c r="X867" s="195" t="s">
        <v>1693</v>
      </c>
      <c r="Y867" s="195" t="s">
        <v>247</v>
      </c>
      <c r="Z867" s="195" t="s">
        <v>1316</v>
      </c>
      <c r="AA867" s="195" t="s">
        <v>1317</v>
      </c>
    </row>
    <row r="868" spans="1:27" x14ac:dyDescent="0.2">
      <c r="A868" s="194">
        <v>20930</v>
      </c>
      <c r="B868" s="195" t="s">
        <v>3372</v>
      </c>
      <c r="C868" s="195" t="s">
        <v>3373</v>
      </c>
      <c r="D868" s="195" t="s">
        <v>3367</v>
      </c>
      <c r="E868" s="195" t="s">
        <v>3368</v>
      </c>
      <c r="F868" s="195" t="s">
        <v>3369</v>
      </c>
      <c r="G868" s="195" t="s">
        <v>265</v>
      </c>
      <c r="H868" s="195"/>
      <c r="I868" s="195" t="s">
        <v>1185</v>
      </c>
      <c r="J868" s="195" t="s">
        <v>1186</v>
      </c>
      <c r="K868" s="195" t="s">
        <v>98</v>
      </c>
      <c r="L868" s="195" t="s">
        <v>118</v>
      </c>
      <c r="M868" s="195" t="s">
        <v>247</v>
      </c>
      <c r="N868" s="195" t="s">
        <v>203</v>
      </c>
      <c r="O868" s="195" t="s">
        <v>272</v>
      </c>
      <c r="P868" s="195" t="s">
        <v>1048</v>
      </c>
      <c r="Q868" s="194">
        <v>12</v>
      </c>
      <c r="R868" s="194">
        <v>2</v>
      </c>
      <c r="S868" s="194">
        <v>240</v>
      </c>
      <c r="T868" s="194">
        <v>1</v>
      </c>
      <c r="U868" s="194">
        <v>20</v>
      </c>
      <c r="V868" s="194">
        <v>1</v>
      </c>
      <c r="W868" s="194">
        <v>2</v>
      </c>
      <c r="X868" s="195" t="s">
        <v>1693</v>
      </c>
      <c r="Y868" s="195" t="s">
        <v>247</v>
      </c>
      <c r="Z868" s="195" t="s">
        <v>1316</v>
      </c>
      <c r="AA868" s="195" t="s">
        <v>1317</v>
      </c>
    </row>
    <row r="869" spans="1:27" x14ac:dyDescent="0.2">
      <c r="A869" s="194">
        <v>20931</v>
      </c>
      <c r="B869" s="195" t="s">
        <v>3374</v>
      </c>
      <c r="C869" s="195" t="s">
        <v>3375</v>
      </c>
      <c r="D869" s="195" t="s">
        <v>3367</v>
      </c>
      <c r="E869" s="195" t="s">
        <v>3368</v>
      </c>
      <c r="F869" s="195" t="s">
        <v>3369</v>
      </c>
      <c r="G869" s="195" t="s">
        <v>265</v>
      </c>
      <c r="H869" s="195"/>
      <c r="I869" s="195" t="s">
        <v>1185</v>
      </c>
      <c r="J869" s="195" t="s">
        <v>1186</v>
      </c>
      <c r="K869" s="195" t="s">
        <v>98</v>
      </c>
      <c r="L869" s="195" t="s">
        <v>118</v>
      </c>
      <c r="M869" s="195" t="s">
        <v>247</v>
      </c>
      <c r="N869" s="195" t="s">
        <v>203</v>
      </c>
      <c r="O869" s="195" t="s">
        <v>272</v>
      </c>
      <c r="P869" s="195" t="s">
        <v>1048</v>
      </c>
      <c r="Q869" s="194">
        <v>12</v>
      </c>
      <c r="R869" s="194">
        <v>2</v>
      </c>
      <c r="S869" s="194">
        <v>240</v>
      </c>
      <c r="T869" s="194">
        <v>1</v>
      </c>
      <c r="U869" s="194">
        <v>20</v>
      </c>
      <c r="V869" s="194">
        <v>1</v>
      </c>
      <c r="W869" s="194">
        <v>2</v>
      </c>
      <c r="X869" s="195" t="s">
        <v>1693</v>
      </c>
      <c r="Y869" s="195" t="s">
        <v>247</v>
      </c>
      <c r="Z869" s="195" t="s">
        <v>1316</v>
      </c>
      <c r="AA869" s="195" t="s">
        <v>1317</v>
      </c>
    </row>
    <row r="870" spans="1:27" x14ac:dyDescent="0.2">
      <c r="A870" s="194">
        <v>20932</v>
      </c>
      <c r="B870" s="195" t="s">
        <v>3376</v>
      </c>
      <c r="C870" s="195" t="s">
        <v>3377</v>
      </c>
      <c r="D870" s="195" t="s">
        <v>3367</v>
      </c>
      <c r="E870" s="195" t="s">
        <v>3368</v>
      </c>
      <c r="F870" s="195" t="s">
        <v>3369</v>
      </c>
      <c r="G870" s="195" t="s">
        <v>265</v>
      </c>
      <c r="H870" s="195"/>
      <c r="I870" s="195" t="s">
        <v>1185</v>
      </c>
      <c r="J870" s="195" t="s">
        <v>1186</v>
      </c>
      <c r="K870" s="195" t="s">
        <v>98</v>
      </c>
      <c r="L870" s="195" t="s">
        <v>118</v>
      </c>
      <c r="M870" s="195" t="s">
        <v>247</v>
      </c>
      <c r="N870" s="195" t="s">
        <v>203</v>
      </c>
      <c r="O870" s="195" t="s">
        <v>272</v>
      </c>
      <c r="P870" s="195" t="s">
        <v>1048</v>
      </c>
      <c r="Q870" s="194">
        <v>12</v>
      </c>
      <c r="R870" s="194">
        <v>2</v>
      </c>
      <c r="S870" s="194">
        <v>240</v>
      </c>
      <c r="T870" s="194">
        <v>1</v>
      </c>
      <c r="U870" s="194">
        <v>20</v>
      </c>
      <c r="V870" s="194">
        <v>1</v>
      </c>
      <c r="W870" s="194">
        <v>2</v>
      </c>
      <c r="X870" s="195" t="s">
        <v>1693</v>
      </c>
      <c r="Y870" s="195" t="s">
        <v>247</v>
      </c>
      <c r="Z870" s="195" t="s">
        <v>1316</v>
      </c>
      <c r="AA870" s="195" t="s">
        <v>1317</v>
      </c>
    </row>
    <row r="871" spans="1:27" x14ac:dyDescent="0.2">
      <c r="A871" s="194">
        <v>20933</v>
      </c>
      <c r="B871" s="195" t="s">
        <v>3378</v>
      </c>
      <c r="C871" s="195" t="s">
        <v>3379</v>
      </c>
      <c r="D871" s="195" t="s">
        <v>3367</v>
      </c>
      <c r="E871" s="195" t="s">
        <v>3368</v>
      </c>
      <c r="F871" s="195" t="s">
        <v>3369</v>
      </c>
      <c r="G871" s="195" t="s">
        <v>265</v>
      </c>
      <c r="H871" s="195"/>
      <c r="I871" s="195" t="s">
        <v>1185</v>
      </c>
      <c r="J871" s="195" t="s">
        <v>1186</v>
      </c>
      <c r="K871" s="195" t="s">
        <v>98</v>
      </c>
      <c r="L871" s="195" t="s">
        <v>118</v>
      </c>
      <c r="M871" s="195" t="s">
        <v>247</v>
      </c>
      <c r="N871" s="195" t="s">
        <v>203</v>
      </c>
      <c r="O871" s="195" t="s">
        <v>272</v>
      </c>
      <c r="P871" s="195" t="s">
        <v>1048</v>
      </c>
      <c r="Q871" s="194">
        <v>12</v>
      </c>
      <c r="R871" s="194">
        <v>2</v>
      </c>
      <c r="S871" s="194">
        <v>240</v>
      </c>
      <c r="T871" s="194">
        <v>1</v>
      </c>
      <c r="U871" s="194">
        <v>20</v>
      </c>
      <c r="V871" s="194">
        <v>1</v>
      </c>
      <c r="W871" s="194">
        <v>2</v>
      </c>
      <c r="X871" s="195" t="s">
        <v>1693</v>
      </c>
      <c r="Y871" s="195" t="s">
        <v>247</v>
      </c>
      <c r="Z871" s="195" t="s">
        <v>1316</v>
      </c>
      <c r="AA871" s="195" t="s">
        <v>1317</v>
      </c>
    </row>
    <row r="872" spans="1:27" x14ac:dyDescent="0.2">
      <c r="A872" s="194">
        <v>20934</v>
      </c>
      <c r="B872" s="195" t="s">
        <v>3380</v>
      </c>
      <c r="C872" s="195" t="s">
        <v>3381</v>
      </c>
      <c r="D872" s="195" t="s">
        <v>3367</v>
      </c>
      <c r="E872" s="195" t="s">
        <v>3368</v>
      </c>
      <c r="F872" s="195" t="s">
        <v>3369</v>
      </c>
      <c r="G872" s="195" t="s">
        <v>265</v>
      </c>
      <c r="H872" s="195"/>
      <c r="I872" s="195" t="s">
        <v>1185</v>
      </c>
      <c r="J872" s="195" t="s">
        <v>1186</v>
      </c>
      <c r="K872" s="195" t="s">
        <v>98</v>
      </c>
      <c r="L872" s="195" t="s">
        <v>118</v>
      </c>
      <c r="M872" s="195" t="s">
        <v>247</v>
      </c>
      <c r="N872" s="195" t="s">
        <v>203</v>
      </c>
      <c r="O872" s="195" t="s">
        <v>272</v>
      </c>
      <c r="P872" s="195" t="s">
        <v>1048</v>
      </c>
      <c r="Q872" s="194">
        <v>12</v>
      </c>
      <c r="R872" s="194">
        <v>2</v>
      </c>
      <c r="S872" s="194">
        <v>240</v>
      </c>
      <c r="T872" s="194">
        <v>1</v>
      </c>
      <c r="U872" s="194">
        <v>20</v>
      </c>
      <c r="V872" s="194">
        <v>1</v>
      </c>
      <c r="W872" s="194">
        <v>2</v>
      </c>
      <c r="X872" s="195" t="s">
        <v>1693</v>
      </c>
      <c r="Y872" s="195" t="s">
        <v>247</v>
      </c>
      <c r="Z872" s="195" t="s">
        <v>1316</v>
      </c>
      <c r="AA872" s="195" t="s">
        <v>1317</v>
      </c>
    </row>
    <row r="873" spans="1:27" x14ac:dyDescent="0.2">
      <c r="A873" s="194">
        <v>20935</v>
      </c>
      <c r="B873" s="195" t="s">
        <v>3382</v>
      </c>
      <c r="C873" s="195" t="s">
        <v>3383</v>
      </c>
      <c r="D873" s="195" t="s">
        <v>3367</v>
      </c>
      <c r="E873" s="195" t="s">
        <v>3368</v>
      </c>
      <c r="F873" s="195" t="s">
        <v>3369</v>
      </c>
      <c r="G873" s="195" t="s">
        <v>265</v>
      </c>
      <c r="H873" s="195"/>
      <c r="I873" s="195" t="s">
        <v>1185</v>
      </c>
      <c r="J873" s="195" t="s">
        <v>1186</v>
      </c>
      <c r="K873" s="195" t="s">
        <v>98</v>
      </c>
      <c r="L873" s="195" t="s">
        <v>118</v>
      </c>
      <c r="M873" s="195" t="s">
        <v>247</v>
      </c>
      <c r="N873" s="195" t="s">
        <v>203</v>
      </c>
      <c r="O873" s="195" t="s">
        <v>272</v>
      </c>
      <c r="P873" s="195" t="s">
        <v>1048</v>
      </c>
      <c r="Q873" s="194">
        <v>12</v>
      </c>
      <c r="R873" s="194">
        <v>2</v>
      </c>
      <c r="S873" s="194">
        <v>240</v>
      </c>
      <c r="T873" s="194">
        <v>1</v>
      </c>
      <c r="U873" s="194">
        <v>20</v>
      </c>
      <c r="V873" s="194">
        <v>1</v>
      </c>
      <c r="W873" s="194">
        <v>2</v>
      </c>
      <c r="X873" s="195" t="s">
        <v>1693</v>
      </c>
      <c r="Y873" s="195" t="s">
        <v>247</v>
      </c>
      <c r="Z873" s="195" t="s">
        <v>1316</v>
      </c>
      <c r="AA873" s="195" t="s">
        <v>1317</v>
      </c>
    </row>
    <row r="874" spans="1:27" x14ac:dyDescent="0.2">
      <c r="A874" s="194">
        <v>20936</v>
      </c>
      <c r="B874" s="195" t="s">
        <v>3384</v>
      </c>
      <c r="C874" s="195" t="s">
        <v>3385</v>
      </c>
      <c r="D874" s="195" t="s">
        <v>3367</v>
      </c>
      <c r="E874" s="195" t="s">
        <v>3368</v>
      </c>
      <c r="F874" s="195" t="s">
        <v>3369</v>
      </c>
      <c r="G874" s="195" t="s">
        <v>265</v>
      </c>
      <c r="H874" s="195"/>
      <c r="I874" s="195" t="s">
        <v>1185</v>
      </c>
      <c r="J874" s="195" t="s">
        <v>1186</v>
      </c>
      <c r="K874" s="195" t="s">
        <v>98</v>
      </c>
      <c r="L874" s="195" t="s">
        <v>118</v>
      </c>
      <c r="M874" s="195" t="s">
        <v>247</v>
      </c>
      <c r="N874" s="195" t="s">
        <v>203</v>
      </c>
      <c r="O874" s="195" t="s">
        <v>272</v>
      </c>
      <c r="P874" s="195" t="s">
        <v>1048</v>
      </c>
      <c r="Q874" s="194">
        <v>12</v>
      </c>
      <c r="R874" s="194">
        <v>2</v>
      </c>
      <c r="S874" s="194">
        <v>240</v>
      </c>
      <c r="T874" s="194">
        <v>1</v>
      </c>
      <c r="U874" s="194">
        <v>20</v>
      </c>
      <c r="V874" s="194">
        <v>1</v>
      </c>
      <c r="W874" s="194">
        <v>2</v>
      </c>
      <c r="X874" s="195" t="s">
        <v>1693</v>
      </c>
      <c r="Y874" s="195" t="s">
        <v>247</v>
      </c>
      <c r="Z874" s="195" t="s">
        <v>1316</v>
      </c>
      <c r="AA874" s="195" t="s">
        <v>1317</v>
      </c>
    </row>
    <row r="875" spans="1:27" x14ac:dyDescent="0.2">
      <c r="A875" s="194">
        <v>20937</v>
      </c>
      <c r="B875" s="195" t="s">
        <v>3386</v>
      </c>
      <c r="C875" s="195" t="s">
        <v>3379</v>
      </c>
      <c r="D875" s="195" t="s">
        <v>3367</v>
      </c>
      <c r="E875" s="195" t="s">
        <v>3368</v>
      </c>
      <c r="F875" s="195" t="s">
        <v>3369</v>
      </c>
      <c r="G875" s="195" t="s">
        <v>265</v>
      </c>
      <c r="H875" s="195"/>
      <c r="I875" s="195" t="s">
        <v>1185</v>
      </c>
      <c r="J875" s="195" t="s">
        <v>1186</v>
      </c>
      <c r="K875" s="195" t="s">
        <v>98</v>
      </c>
      <c r="L875" s="195" t="s">
        <v>118</v>
      </c>
      <c r="M875" s="195" t="s">
        <v>247</v>
      </c>
      <c r="N875" s="195" t="s">
        <v>203</v>
      </c>
      <c r="O875" s="195" t="s">
        <v>272</v>
      </c>
      <c r="P875" s="195" t="s">
        <v>1048</v>
      </c>
      <c r="Q875" s="194">
        <v>12</v>
      </c>
      <c r="R875" s="194">
        <v>2</v>
      </c>
      <c r="S875" s="194">
        <v>240</v>
      </c>
      <c r="T875" s="194">
        <v>1</v>
      </c>
      <c r="U875" s="194">
        <v>20</v>
      </c>
      <c r="V875" s="194">
        <v>1</v>
      </c>
      <c r="W875" s="194">
        <v>2</v>
      </c>
      <c r="X875" s="195" t="s">
        <v>1693</v>
      </c>
      <c r="Y875" s="195" t="s">
        <v>247</v>
      </c>
      <c r="Z875" s="195" t="s">
        <v>1316</v>
      </c>
      <c r="AA875" s="195" t="s">
        <v>1317</v>
      </c>
    </row>
    <row r="876" spans="1:27" x14ac:dyDescent="0.2">
      <c r="A876" s="194">
        <v>20938</v>
      </c>
      <c r="B876" s="195" t="s">
        <v>3387</v>
      </c>
      <c r="C876" s="195" t="s">
        <v>3388</v>
      </c>
      <c r="D876" s="195" t="s">
        <v>3367</v>
      </c>
      <c r="E876" s="195" t="s">
        <v>3368</v>
      </c>
      <c r="F876" s="195" t="s">
        <v>3369</v>
      </c>
      <c r="G876" s="195" t="s">
        <v>265</v>
      </c>
      <c r="H876" s="195"/>
      <c r="I876" s="195" t="s">
        <v>1185</v>
      </c>
      <c r="J876" s="195" t="s">
        <v>1186</v>
      </c>
      <c r="K876" s="195" t="s">
        <v>98</v>
      </c>
      <c r="L876" s="195" t="s">
        <v>118</v>
      </c>
      <c r="M876" s="195" t="s">
        <v>247</v>
      </c>
      <c r="N876" s="195" t="s">
        <v>203</v>
      </c>
      <c r="O876" s="195" t="s">
        <v>272</v>
      </c>
      <c r="P876" s="195" t="s">
        <v>1048</v>
      </c>
      <c r="Q876" s="194">
        <v>12</v>
      </c>
      <c r="R876" s="194">
        <v>2</v>
      </c>
      <c r="S876" s="194">
        <v>240</v>
      </c>
      <c r="T876" s="194">
        <v>1</v>
      </c>
      <c r="U876" s="194">
        <v>20</v>
      </c>
      <c r="V876" s="194">
        <v>1</v>
      </c>
      <c r="W876" s="194">
        <v>2</v>
      </c>
      <c r="X876" s="195" t="s">
        <v>1693</v>
      </c>
      <c r="Y876" s="195" t="s">
        <v>247</v>
      </c>
      <c r="Z876" s="195" t="s">
        <v>1316</v>
      </c>
      <c r="AA876" s="195" t="s">
        <v>1317</v>
      </c>
    </row>
    <row r="877" spans="1:27" x14ac:dyDescent="0.2">
      <c r="A877" s="194">
        <v>20939</v>
      </c>
      <c r="B877" s="195" t="s">
        <v>3389</v>
      </c>
      <c r="C877" s="195" t="s">
        <v>3390</v>
      </c>
      <c r="D877" s="195" t="s">
        <v>3367</v>
      </c>
      <c r="E877" s="195" t="s">
        <v>3368</v>
      </c>
      <c r="F877" s="195" t="s">
        <v>3369</v>
      </c>
      <c r="G877" s="195" t="s">
        <v>265</v>
      </c>
      <c r="H877" s="195"/>
      <c r="I877" s="195" t="s">
        <v>1185</v>
      </c>
      <c r="J877" s="195" t="s">
        <v>1186</v>
      </c>
      <c r="K877" s="195" t="s">
        <v>98</v>
      </c>
      <c r="L877" s="195" t="s">
        <v>118</v>
      </c>
      <c r="M877" s="195" t="s">
        <v>247</v>
      </c>
      <c r="N877" s="195" t="s">
        <v>203</v>
      </c>
      <c r="O877" s="195" t="s">
        <v>272</v>
      </c>
      <c r="P877" s="195" t="s">
        <v>1048</v>
      </c>
      <c r="Q877" s="194">
        <v>12</v>
      </c>
      <c r="R877" s="194">
        <v>2</v>
      </c>
      <c r="S877" s="194">
        <v>240</v>
      </c>
      <c r="T877" s="194">
        <v>1</v>
      </c>
      <c r="U877" s="194">
        <v>20</v>
      </c>
      <c r="V877" s="194">
        <v>1</v>
      </c>
      <c r="W877" s="194">
        <v>2</v>
      </c>
      <c r="X877" s="195" t="s">
        <v>1693</v>
      </c>
      <c r="Y877" s="195" t="s">
        <v>247</v>
      </c>
      <c r="Z877" s="195" t="s">
        <v>1316</v>
      </c>
      <c r="AA877" s="195" t="s">
        <v>1317</v>
      </c>
    </row>
    <row r="878" spans="1:27" x14ac:dyDescent="0.2">
      <c r="A878" s="194">
        <v>20940</v>
      </c>
      <c r="B878" s="195" t="s">
        <v>3391</v>
      </c>
      <c r="C878" s="195" t="s">
        <v>3392</v>
      </c>
      <c r="D878" s="195" t="s">
        <v>3393</v>
      </c>
      <c r="E878" s="195" t="s">
        <v>3394</v>
      </c>
      <c r="F878" s="195" t="s">
        <v>3395</v>
      </c>
      <c r="G878" s="195" t="s">
        <v>265</v>
      </c>
      <c r="H878" s="195"/>
      <c r="I878" s="195" t="s">
        <v>1185</v>
      </c>
      <c r="J878" s="195" t="s">
        <v>1186</v>
      </c>
      <c r="K878" s="195" t="s">
        <v>98</v>
      </c>
      <c r="L878" s="195" t="s">
        <v>118</v>
      </c>
      <c r="M878" s="195" t="s">
        <v>144</v>
      </c>
      <c r="N878" s="195" t="s">
        <v>203</v>
      </c>
      <c r="O878" s="195" t="s">
        <v>272</v>
      </c>
      <c r="P878" s="195" t="s">
        <v>1048</v>
      </c>
      <c r="Q878" s="194">
        <v>2</v>
      </c>
      <c r="R878" s="194">
        <v>3</v>
      </c>
      <c r="S878" s="194">
        <v>80</v>
      </c>
      <c r="T878" s="194">
        <v>1</v>
      </c>
      <c r="U878" s="194">
        <v>40</v>
      </c>
      <c r="V878" s="194">
        <v>1</v>
      </c>
      <c r="W878" s="194">
        <v>3</v>
      </c>
      <c r="X878" s="195" t="s">
        <v>1539</v>
      </c>
      <c r="Y878" s="195" t="s">
        <v>1540</v>
      </c>
      <c r="Z878" s="195" t="s">
        <v>2912</v>
      </c>
      <c r="AA878" s="195" t="s">
        <v>2913</v>
      </c>
    </row>
    <row r="879" spans="1:27" x14ac:dyDescent="0.2">
      <c r="A879" s="194">
        <v>20941</v>
      </c>
      <c r="B879" s="195" t="s">
        <v>3396</v>
      </c>
      <c r="C879" s="195" t="s">
        <v>3397</v>
      </c>
      <c r="D879" s="195" t="s">
        <v>3393</v>
      </c>
      <c r="E879" s="195" t="s">
        <v>3394</v>
      </c>
      <c r="F879" s="195" t="s">
        <v>3395</v>
      </c>
      <c r="G879" s="195" t="s">
        <v>265</v>
      </c>
      <c r="H879" s="195"/>
      <c r="I879" s="195" t="s">
        <v>1185</v>
      </c>
      <c r="J879" s="195" t="s">
        <v>1186</v>
      </c>
      <c r="K879" s="195" t="s">
        <v>98</v>
      </c>
      <c r="L879" s="195" t="s">
        <v>118</v>
      </c>
      <c r="M879" s="195" t="s">
        <v>144</v>
      </c>
      <c r="N879" s="195" t="s">
        <v>203</v>
      </c>
      <c r="O879" s="195" t="s">
        <v>272</v>
      </c>
      <c r="P879" s="195" t="s">
        <v>1048</v>
      </c>
      <c r="Q879" s="194">
        <v>2</v>
      </c>
      <c r="R879" s="194">
        <v>3</v>
      </c>
      <c r="S879" s="194">
        <v>80</v>
      </c>
      <c r="T879" s="194">
        <v>1</v>
      </c>
      <c r="U879" s="194">
        <v>40</v>
      </c>
      <c r="V879" s="194">
        <v>1</v>
      </c>
      <c r="W879" s="194">
        <v>3</v>
      </c>
      <c r="X879" s="195" t="s">
        <v>1539</v>
      </c>
      <c r="Y879" s="195" t="s">
        <v>1540</v>
      </c>
      <c r="Z879" s="195" t="s">
        <v>2912</v>
      </c>
      <c r="AA879" s="195" t="s">
        <v>2913</v>
      </c>
    </row>
    <row r="880" spans="1:27" x14ac:dyDescent="0.2">
      <c r="A880" s="194">
        <v>20942</v>
      </c>
      <c r="B880" s="195" t="s">
        <v>3398</v>
      </c>
      <c r="C880" s="195" t="s">
        <v>3399</v>
      </c>
      <c r="D880" s="195" t="s">
        <v>3400</v>
      </c>
      <c r="E880" s="195" t="s">
        <v>3401</v>
      </c>
      <c r="F880" s="195" t="s">
        <v>3402</v>
      </c>
      <c r="G880" s="195" t="s">
        <v>265</v>
      </c>
      <c r="H880" s="195"/>
      <c r="I880" s="195" t="s">
        <v>1185</v>
      </c>
      <c r="J880" s="195" t="s">
        <v>1186</v>
      </c>
      <c r="K880" s="195" t="s">
        <v>98</v>
      </c>
      <c r="L880" s="195" t="s">
        <v>118</v>
      </c>
      <c r="M880" s="195" t="s">
        <v>247</v>
      </c>
      <c r="N880" s="195" t="s">
        <v>203</v>
      </c>
      <c r="O880" s="195" t="s">
        <v>272</v>
      </c>
      <c r="P880" s="195" t="s">
        <v>1048</v>
      </c>
      <c r="Q880" s="194">
        <v>6</v>
      </c>
      <c r="R880" s="194">
        <v>3</v>
      </c>
      <c r="S880" s="194">
        <v>60</v>
      </c>
      <c r="T880" s="194">
        <v>1</v>
      </c>
      <c r="U880" s="194">
        <v>10</v>
      </c>
      <c r="V880" s="194">
        <v>1</v>
      </c>
      <c r="W880" s="194">
        <v>3</v>
      </c>
      <c r="X880" s="195" t="s">
        <v>1693</v>
      </c>
      <c r="Y880" s="195" t="s">
        <v>247</v>
      </c>
      <c r="Z880" s="195" t="s">
        <v>1316</v>
      </c>
      <c r="AA880" s="195" t="s">
        <v>1317</v>
      </c>
    </row>
    <row r="881" spans="1:27" x14ac:dyDescent="0.2">
      <c r="A881" s="194">
        <v>20943</v>
      </c>
      <c r="B881" s="195" t="s">
        <v>3403</v>
      </c>
      <c r="C881" s="195" t="s">
        <v>3404</v>
      </c>
      <c r="D881" s="195" t="s">
        <v>3400</v>
      </c>
      <c r="E881" s="195" t="s">
        <v>3401</v>
      </c>
      <c r="F881" s="195" t="s">
        <v>3402</v>
      </c>
      <c r="G881" s="195" t="s">
        <v>265</v>
      </c>
      <c r="H881" s="195"/>
      <c r="I881" s="195" t="s">
        <v>1185</v>
      </c>
      <c r="J881" s="195" t="s">
        <v>1186</v>
      </c>
      <c r="K881" s="195" t="s">
        <v>98</v>
      </c>
      <c r="L881" s="195" t="s">
        <v>118</v>
      </c>
      <c r="M881" s="195" t="s">
        <v>247</v>
      </c>
      <c r="N881" s="195" t="s">
        <v>203</v>
      </c>
      <c r="O881" s="195" t="s">
        <v>272</v>
      </c>
      <c r="P881" s="195" t="s">
        <v>1048</v>
      </c>
      <c r="Q881" s="194">
        <v>6</v>
      </c>
      <c r="R881" s="194">
        <v>3</v>
      </c>
      <c r="S881" s="194">
        <v>60</v>
      </c>
      <c r="T881" s="194">
        <v>1</v>
      </c>
      <c r="U881" s="194">
        <v>10</v>
      </c>
      <c r="V881" s="194">
        <v>1</v>
      </c>
      <c r="W881" s="194">
        <v>3</v>
      </c>
      <c r="X881" s="195" t="s">
        <v>1693</v>
      </c>
      <c r="Y881" s="195" t="s">
        <v>247</v>
      </c>
      <c r="Z881" s="195" t="s">
        <v>1316</v>
      </c>
      <c r="AA881" s="195" t="s">
        <v>1317</v>
      </c>
    </row>
    <row r="882" spans="1:27" x14ac:dyDescent="0.2">
      <c r="A882" s="194">
        <v>20944</v>
      </c>
      <c r="B882" s="195" t="s">
        <v>3405</v>
      </c>
      <c r="C882" s="195" t="s">
        <v>3406</v>
      </c>
      <c r="D882" s="195" t="s">
        <v>3400</v>
      </c>
      <c r="E882" s="195" t="s">
        <v>3401</v>
      </c>
      <c r="F882" s="195" t="s">
        <v>3402</v>
      </c>
      <c r="G882" s="195" t="s">
        <v>265</v>
      </c>
      <c r="H882" s="195"/>
      <c r="I882" s="195" t="s">
        <v>1185</v>
      </c>
      <c r="J882" s="195" t="s">
        <v>1186</v>
      </c>
      <c r="K882" s="195" t="s">
        <v>98</v>
      </c>
      <c r="L882" s="195" t="s">
        <v>118</v>
      </c>
      <c r="M882" s="195" t="s">
        <v>247</v>
      </c>
      <c r="N882" s="195" t="s">
        <v>203</v>
      </c>
      <c r="O882" s="195" t="s">
        <v>272</v>
      </c>
      <c r="P882" s="195" t="s">
        <v>1048</v>
      </c>
      <c r="Q882" s="194">
        <v>6</v>
      </c>
      <c r="R882" s="194">
        <v>3</v>
      </c>
      <c r="S882" s="194">
        <v>60</v>
      </c>
      <c r="T882" s="194">
        <v>1</v>
      </c>
      <c r="U882" s="194">
        <v>10</v>
      </c>
      <c r="V882" s="194">
        <v>1</v>
      </c>
      <c r="W882" s="194">
        <v>3</v>
      </c>
      <c r="X882" s="195" t="s">
        <v>1693</v>
      </c>
      <c r="Y882" s="195" t="s">
        <v>247</v>
      </c>
      <c r="Z882" s="195" t="s">
        <v>1316</v>
      </c>
      <c r="AA882" s="195" t="s">
        <v>1317</v>
      </c>
    </row>
    <row r="883" spans="1:27" x14ac:dyDescent="0.2">
      <c r="A883" s="194">
        <v>20945</v>
      </c>
      <c r="B883" s="195" t="s">
        <v>3407</v>
      </c>
      <c r="C883" s="195" t="s">
        <v>3408</v>
      </c>
      <c r="D883" s="195" t="s">
        <v>3400</v>
      </c>
      <c r="E883" s="195" t="s">
        <v>3401</v>
      </c>
      <c r="F883" s="195" t="s">
        <v>3402</v>
      </c>
      <c r="G883" s="195" t="s">
        <v>265</v>
      </c>
      <c r="H883" s="195"/>
      <c r="I883" s="195" t="s">
        <v>1185</v>
      </c>
      <c r="J883" s="195" t="s">
        <v>1186</v>
      </c>
      <c r="K883" s="195" t="s">
        <v>98</v>
      </c>
      <c r="L883" s="195" t="s">
        <v>118</v>
      </c>
      <c r="M883" s="195" t="s">
        <v>247</v>
      </c>
      <c r="N883" s="195" t="s">
        <v>203</v>
      </c>
      <c r="O883" s="195" t="s">
        <v>272</v>
      </c>
      <c r="P883" s="195" t="s">
        <v>1048</v>
      </c>
      <c r="Q883" s="194">
        <v>6</v>
      </c>
      <c r="R883" s="194">
        <v>3</v>
      </c>
      <c r="S883" s="194">
        <v>60</v>
      </c>
      <c r="T883" s="194">
        <v>1</v>
      </c>
      <c r="U883" s="194">
        <v>10</v>
      </c>
      <c r="V883" s="194">
        <v>1</v>
      </c>
      <c r="W883" s="194">
        <v>3</v>
      </c>
      <c r="X883" s="195" t="s">
        <v>1693</v>
      </c>
      <c r="Y883" s="195" t="s">
        <v>247</v>
      </c>
      <c r="Z883" s="195" t="s">
        <v>1316</v>
      </c>
      <c r="AA883" s="195" t="s">
        <v>1317</v>
      </c>
    </row>
    <row r="884" spans="1:27" x14ac:dyDescent="0.2">
      <c r="A884" s="194">
        <v>20946</v>
      </c>
      <c r="B884" s="195" t="s">
        <v>3409</v>
      </c>
      <c r="C884" s="195" t="s">
        <v>3410</v>
      </c>
      <c r="D884" s="195" t="s">
        <v>3400</v>
      </c>
      <c r="E884" s="195" t="s">
        <v>3401</v>
      </c>
      <c r="F884" s="195" t="s">
        <v>3402</v>
      </c>
      <c r="G884" s="195" t="s">
        <v>265</v>
      </c>
      <c r="H884" s="195"/>
      <c r="I884" s="195" t="s">
        <v>1185</v>
      </c>
      <c r="J884" s="195" t="s">
        <v>1186</v>
      </c>
      <c r="K884" s="195" t="s">
        <v>98</v>
      </c>
      <c r="L884" s="195" t="s">
        <v>118</v>
      </c>
      <c r="M884" s="195" t="s">
        <v>247</v>
      </c>
      <c r="N884" s="195" t="s">
        <v>203</v>
      </c>
      <c r="O884" s="195" t="s">
        <v>272</v>
      </c>
      <c r="P884" s="195" t="s">
        <v>1048</v>
      </c>
      <c r="Q884" s="194">
        <v>6</v>
      </c>
      <c r="R884" s="194">
        <v>3</v>
      </c>
      <c r="S884" s="194">
        <v>60</v>
      </c>
      <c r="T884" s="194">
        <v>1</v>
      </c>
      <c r="U884" s="194">
        <v>10</v>
      </c>
      <c r="V884" s="194">
        <v>1</v>
      </c>
      <c r="W884" s="194">
        <v>3</v>
      </c>
      <c r="X884" s="195" t="s">
        <v>1693</v>
      </c>
      <c r="Y884" s="195" t="s">
        <v>247</v>
      </c>
      <c r="Z884" s="195" t="s">
        <v>1316</v>
      </c>
      <c r="AA884" s="195" t="s">
        <v>1317</v>
      </c>
    </row>
    <row r="885" spans="1:27" x14ac:dyDescent="0.2">
      <c r="A885" s="194">
        <v>20947</v>
      </c>
      <c r="B885" s="195" t="s">
        <v>3411</v>
      </c>
      <c r="C885" s="195" t="s">
        <v>3412</v>
      </c>
      <c r="D885" s="195" t="s">
        <v>3400</v>
      </c>
      <c r="E885" s="195" t="s">
        <v>3401</v>
      </c>
      <c r="F885" s="195" t="s">
        <v>3402</v>
      </c>
      <c r="G885" s="195" t="s">
        <v>265</v>
      </c>
      <c r="H885" s="195"/>
      <c r="I885" s="195" t="s">
        <v>1185</v>
      </c>
      <c r="J885" s="195" t="s">
        <v>1186</v>
      </c>
      <c r="K885" s="195" t="s">
        <v>98</v>
      </c>
      <c r="L885" s="195" t="s">
        <v>118</v>
      </c>
      <c r="M885" s="195" t="s">
        <v>247</v>
      </c>
      <c r="N885" s="195" t="s">
        <v>203</v>
      </c>
      <c r="O885" s="195" t="s">
        <v>272</v>
      </c>
      <c r="P885" s="195" t="s">
        <v>1048</v>
      </c>
      <c r="Q885" s="194">
        <v>6</v>
      </c>
      <c r="R885" s="194">
        <v>3</v>
      </c>
      <c r="S885" s="194">
        <v>60</v>
      </c>
      <c r="T885" s="194">
        <v>1</v>
      </c>
      <c r="U885" s="194">
        <v>10</v>
      </c>
      <c r="V885" s="194">
        <v>1</v>
      </c>
      <c r="W885" s="194">
        <v>3</v>
      </c>
      <c r="X885" s="195" t="s">
        <v>1693</v>
      </c>
      <c r="Y885" s="195" t="s">
        <v>247</v>
      </c>
      <c r="Z885" s="195" t="s">
        <v>1316</v>
      </c>
      <c r="AA885" s="195" t="s">
        <v>1317</v>
      </c>
    </row>
    <row r="886" spans="1:27" x14ac:dyDescent="0.2">
      <c r="A886" s="194">
        <v>20948</v>
      </c>
      <c r="B886" s="195" t="s">
        <v>3413</v>
      </c>
      <c r="C886" s="195" t="s">
        <v>3414</v>
      </c>
      <c r="D886" s="195" t="s">
        <v>3415</v>
      </c>
      <c r="E886" s="195" t="s">
        <v>3416</v>
      </c>
      <c r="F886" s="195" t="s">
        <v>3417</v>
      </c>
      <c r="G886" s="195" t="s">
        <v>265</v>
      </c>
      <c r="H886" s="195"/>
      <c r="I886" s="195" t="s">
        <v>1185</v>
      </c>
      <c r="J886" s="195" t="s">
        <v>1186</v>
      </c>
      <c r="K886" s="195" t="s">
        <v>98</v>
      </c>
      <c r="L886" s="195" t="s">
        <v>118</v>
      </c>
      <c r="M886" s="195" t="s">
        <v>144</v>
      </c>
      <c r="N886" s="195" t="s">
        <v>203</v>
      </c>
      <c r="O886" s="195" t="s">
        <v>272</v>
      </c>
      <c r="P886" s="195" t="s">
        <v>1048</v>
      </c>
      <c r="Q886" s="194">
        <v>3</v>
      </c>
      <c r="R886" s="194">
        <v>4</v>
      </c>
      <c r="S886" s="194">
        <v>150</v>
      </c>
      <c r="T886" s="194">
        <v>1</v>
      </c>
      <c r="U886" s="194">
        <v>50</v>
      </c>
      <c r="V886" s="194">
        <v>1</v>
      </c>
      <c r="W886" s="194">
        <v>4</v>
      </c>
      <c r="X886" s="195" t="s">
        <v>369</v>
      </c>
      <c r="Y886" s="195" t="s">
        <v>340</v>
      </c>
      <c r="Z886" s="195" t="s">
        <v>2912</v>
      </c>
      <c r="AA886" s="195" t="s">
        <v>2913</v>
      </c>
    </row>
    <row r="887" spans="1:27" x14ac:dyDescent="0.2">
      <c r="A887" s="194">
        <v>20949</v>
      </c>
      <c r="B887" s="195" t="s">
        <v>3418</v>
      </c>
      <c r="C887" s="195" t="s">
        <v>3419</v>
      </c>
      <c r="D887" s="195" t="s">
        <v>3415</v>
      </c>
      <c r="E887" s="195" t="s">
        <v>3416</v>
      </c>
      <c r="F887" s="195" t="s">
        <v>3417</v>
      </c>
      <c r="G887" s="195" t="s">
        <v>265</v>
      </c>
      <c r="H887" s="195"/>
      <c r="I887" s="195" t="s">
        <v>1185</v>
      </c>
      <c r="J887" s="195" t="s">
        <v>1186</v>
      </c>
      <c r="K887" s="195" t="s">
        <v>98</v>
      </c>
      <c r="L887" s="195" t="s">
        <v>118</v>
      </c>
      <c r="M887" s="195" t="s">
        <v>144</v>
      </c>
      <c r="N887" s="195" t="s">
        <v>203</v>
      </c>
      <c r="O887" s="195" t="s">
        <v>272</v>
      </c>
      <c r="P887" s="195" t="s">
        <v>1048</v>
      </c>
      <c r="Q887" s="194">
        <v>3</v>
      </c>
      <c r="R887" s="194">
        <v>4</v>
      </c>
      <c r="S887" s="194">
        <v>150</v>
      </c>
      <c r="T887" s="194">
        <v>1</v>
      </c>
      <c r="U887" s="194">
        <v>50</v>
      </c>
      <c r="V887" s="194">
        <v>1</v>
      </c>
      <c r="W887" s="194">
        <v>4</v>
      </c>
      <c r="X887" s="195" t="s">
        <v>369</v>
      </c>
      <c r="Y887" s="195" t="s">
        <v>340</v>
      </c>
      <c r="Z887" s="195" t="s">
        <v>2912</v>
      </c>
      <c r="AA887" s="195" t="s">
        <v>2913</v>
      </c>
    </row>
    <row r="888" spans="1:27" x14ac:dyDescent="0.2">
      <c r="A888" s="194">
        <v>20950</v>
      </c>
      <c r="B888" s="195" t="s">
        <v>3420</v>
      </c>
      <c r="C888" s="195" t="s">
        <v>3421</v>
      </c>
      <c r="D888" s="195" t="s">
        <v>3415</v>
      </c>
      <c r="E888" s="195" t="s">
        <v>3416</v>
      </c>
      <c r="F888" s="195" t="s">
        <v>3417</v>
      </c>
      <c r="G888" s="195" t="s">
        <v>265</v>
      </c>
      <c r="H888" s="195"/>
      <c r="I888" s="195" t="s">
        <v>1185</v>
      </c>
      <c r="J888" s="195" t="s">
        <v>1186</v>
      </c>
      <c r="K888" s="195" t="s">
        <v>98</v>
      </c>
      <c r="L888" s="195" t="s">
        <v>118</v>
      </c>
      <c r="M888" s="195" t="s">
        <v>144</v>
      </c>
      <c r="N888" s="195" t="s">
        <v>203</v>
      </c>
      <c r="O888" s="195" t="s">
        <v>272</v>
      </c>
      <c r="P888" s="195" t="s">
        <v>1048</v>
      </c>
      <c r="Q888" s="194">
        <v>3</v>
      </c>
      <c r="R888" s="194">
        <v>4</v>
      </c>
      <c r="S888" s="194">
        <v>150</v>
      </c>
      <c r="T888" s="194">
        <v>1</v>
      </c>
      <c r="U888" s="194">
        <v>50</v>
      </c>
      <c r="V888" s="194">
        <v>1</v>
      </c>
      <c r="W888" s="194">
        <v>4</v>
      </c>
      <c r="X888" s="195" t="s">
        <v>1539</v>
      </c>
      <c r="Y888" s="195" t="s">
        <v>1540</v>
      </c>
      <c r="Z888" s="195" t="s">
        <v>1316</v>
      </c>
      <c r="AA888" s="195" t="s">
        <v>1317</v>
      </c>
    </row>
    <row r="889" spans="1:27" x14ac:dyDescent="0.2">
      <c r="A889" s="194">
        <v>20951</v>
      </c>
      <c r="B889" s="195" t="s">
        <v>3422</v>
      </c>
      <c r="C889" s="195" t="s">
        <v>3423</v>
      </c>
      <c r="D889" s="195" t="s">
        <v>3424</v>
      </c>
      <c r="E889" s="195" t="s">
        <v>3425</v>
      </c>
      <c r="F889" s="195" t="s">
        <v>3426</v>
      </c>
      <c r="G889" s="195" t="s">
        <v>265</v>
      </c>
      <c r="H889" s="195"/>
      <c r="I889" s="195" t="s">
        <v>1185</v>
      </c>
      <c r="J889" s="195" t="s">
        <v>1186</v>
      </c>
      <c r="K889" s="195" t="s">
        <v>98</v>
      </c>
      <c r="L889" s="195" t="s">
        <v>118</v>
      </c>
      <c r="M889" s="195" t="s">
        <v>247</v>
      </c>
      <c r="N889" s="195" t="s">
        <v>203</v>
      </c>
      <c r="O889" s="195" t="s">
        <v>1075</v>
      </c>
      <c r="P889" s="195" t="s">
        <v>1215</v>
      </c>
      <c r="Q889" s="194">
        <v>2</v>
      </c>
      <c r="R889" s="194">
        <v>3</v>
      </c>
      <c r="S889" s="194">
        <v>80</v>
      </c>
      <c r="T889" s="194">
        <v>1</v>
      </c>
      <c r="U889" s="194">
        <v>40</v>
      </c>
      <c r="V889" s="194">
        <v>1</v>
      </c>
      <c r="W889" s="194">
        <v>3</v>
      </c>
      <c r="X889" s="195" t="s">
        <v>1693</v>
      </c>
      <c r="Y889" s="195" t="s">
        <v>247</v>
      </c>
      <c r="Z889" s="195" t="s">
        <v>1316</v>
      </c>
      <c r="AA889" s="195" t="s">
        <v>1317</v>
      </c>
    </row>
    <row r="890" spans="1:27" x14ac:dyDescent="0.2">
      <c r="A890" s="194">
        <v>20952</v>
      </c>
      <c r="B890" s="195" t="s">
        <v>3427</v>
      </c>
      <c r="C890" s="195" t="s">
        <v>3428</v>
      </c>
      <c r="D890" s="195" t="s">
        <v>3424</v>
      </c>
      <c r="E890" s="195" t="s">
        <v>3425</v>
      </c>
      <c r="F890" s="195" t="s">
        <v>3426</v>
      </c>
      <c r="G890" s="195" t="s">
        <v>265</v>
      </c>
      <c r="H890" s="195"/>
      <c r="I890" s="195" t="s">
        <v>1185</v>
      </c>
      <c r="J890" s="195" t="s">
        <v>1186</v>
      </c>
      <c r="K890" s="195" t="s">
        <v>98</v>
      </c>
      <c r="L890" s="195" t="s">
        <v>118</v>
      </c>
      <c r="M890" s="195" t="s">
        <v>247</v>
      </c>
      <c r="N890" s="195" t="s">
        <v>203</v>
      </c>
      <c r="O890" s="195" t="s">
        <v>1075</v>
      </c>
      <c r="P890" s="195" t="s">
        <v>1215</v>
      </c>
      <c r="Q890" s="194">
        <v>2</v>
      </c>
      <c r="R890" s="194">
        <v>3</v>
      </c>
      <c r="S890" s="194">
        <v>80</v>
      </c>
      <c r="T890" s="194">
        <v>1</v>
      </c>
      <c r="U890" s="194">
        <v>40</v>
      </c>
      <c r="V890" s="194">
        <v>1</v>
      </c>
      <c r="W890" s="194">
        <v>3</v>
      </c>
      <c r="X890" s="195" t="s">
        <v>1693</v>
      </c>
      <c r="Y890" s="195" t="s">
        <v>247</v>
      </c>
      <c r="Z890" s="195" t="s">
        <v>1316</v>
      </c>
      <c r="AA890" s="195" t="s">
        <v>1317</v>
      </c>
    </row>
    <row r="891" spans="1:27" x14ac:dyDescent="0.2">
      <c r="A891" s="194">
        <v>20953</v>
      </c>
      <c r="B891" s="195" t="s">
        <v>3429</v>
      </c>
      <c r="C891" s="195" t="s">
        <v>3429</v>
      </c>
      <c r="D891" s="195" t="s">
        <v>3430</v>
      </c>
      <c r="E891" s="195" t="s">
        <v>3431</v>
      </c>
      <c r="F891" s="195" t="s">
        <v>3431</v>
      </c>
      <c r="G891" s="195" t="s">
        <v>265</v>
      </c>
      <c r="H891" s="195"/>
      <c r="I891" s="195" t="s">
        <v>1185</v>
      </c>
      <c r="J891" s="195" t="s">
        <v>1186</v>
      </c>
      <c r="K891" s="195" t="s">
        <v>98</v>
      </c>
      <c r="L891" s="195" t="s">
        <v>118</v>
      </c>
      <c r="M891" s="195" t="s">
        <v>502</v>
      </c>
      <c r="N891" s="195" t="s">
        <v>203</v>
      </c>
      <c r="O891" s="195" t="s">
        <v>1075</v>
      </c>
      <c r="P891" s="195" t="s">
        <v>1040</v>
      </c>
      <c r="Q891" s="194">
        <v>3</v>
      </c>
      <c r="R891" s="194">
        <v>3</v>
      </c>
      <c r="S891" s="194">
        <v>30</v>
      </c>
      <c r="T891" s="194">
        <v>1</v>
      </c>
      <c r="U891" s="194">
        <v>10</v>
      </c>
      <c r="V891" s="194">
        <v>1</v>
      </c>
      <c r="W891" s="194">
        <v>3</v>
      </c>
      <c r="X891" s="195" t="s">
        <v>1124</v>
      </c>
      <c r="Y891" s="195" t="s">
        <v>1125</v>
      </c>
      <c r="Z891" s="195" t="s">
        <v>1098</v>
      </c>
      <c r="AA891" s="195" t="s">
        <v>1099</v>
      </c>
    </row>
    <row r="892" spans="1:27" x14ac:dyDescent="0.2">
      <c r="A892" s="194">
        <v>20954</v>
      </c>
      <c r="B892" s="195" t="s">
        <v>3432</v>
      </c>
      <c r="C892" s="195" t="s">
        <v>3432</v>
      </c>
      <c r="D892" s="195" t="s">
        <v>3430</v>
      </c>
      <c r="E892" s="195" t="s">
        <v>3431</v>
      </c>
      <c r="F892" s="195" t="s">
        <v>3431</v>
      </c>
      <c r="G892" s="195" t="s">
        <v>265</v>
      </c>
      <c r="H892" s="195"/>
      <c r="I892" s="195" t="s">
        <v>1185</v>
      </c>
      <c r="J892" s="195" t="s">
        <v>1186</v>
      </c>
      <c r="K892" s="195" t="s">
        <v>98</v>
      </c>
      <c r="L892" s="195" t="s">
        <v>118</v>
      </c>
      <c r="M892" s="195" t="s">
        <v>502</v>
      </c>
      <c r="N892" s="195" t="s">
        <v>203</v>
      </c>
      <c r="O892" s="195" t="s">
        <v>1075</v>
      </c>
      <c r="P892" s="195" t="s">
        <v>1040</v>
      </c>
      <c r="Q892" s="194">
        <v>3</v>
      </c>
      <c r="R892" s="194">
        <v>3</v>
      </c>
      <c r="S892" s="194">
        <v>30</v>
      </c>
      <c r="T892" s="194">
        <v>1</v>
      </c>
      <c r="U892" s="194">
        <v>10</v>
      </c>
      <c r="V892" s="194">
        <v>1</v>
      </c>
      <c r="W892" s="194">
        <v>3</v>
      </c>
      <c r="X892" s="195" t="s">
        <v>1124</v>
      </c>
      <c r="Y892" s="195" t="s">
        <v>1125</v>
      </c>
      <c r="Z892" s="195" t="s">
        <v>1098</v>
      </c>
      <c r="AA892" s="195" t="s">
        <v>1099</v>
      </c>
    </row>
    <row r="893" spans="1:27" x14ac:dyDescent="0.2">
      <c r="A893" s="194">
        <v>20955</v>
      </c>
      <c r="B893" s="195" t="s">
        <v>3433</v>
      </c>
      <c r="C893" s="195" t="s">
        <v>3433</v>
      </c>
      <c r="D893" s="195" t="s">
        <v>3430</v>
      </c>
      <c r="E893" s="195" t="s">
        <v>3431</v>
      </c>
      <c r="F893" s="195" t="s">
        <v>3431</v>
      </c>
      <c r="G893" s="195" t="s">
        <v>265</v>
      </c>
      <c r="H893" s="195"/>
      <c r="I893" s="195" t="s">
        <v>1185</v>
      </c>
      <c r="J893" s="195" t="s">
        <v>1186</v>
      </c>
      <c r="K893" s="195" t="s">
        <v>98</v>
      </c>
      <c r="L893" s="195" t="s">
        <v>118</v>
      </c>
      <c r="M893" s="195" t="s">
        <v>502</v>
      </c>
      <c r="N893" s="195" t="s">
        <v>203</v>
      </c>
      <c r="O893" s="195" t="s">
        <v>1075</v>
      </c>
      <c r="P893" s="195" t="s">
        <v>1040</v>
      </c>
      <c r="Q893" s="194">
        <v>3</v>
      </c>
      <c r="R893" s="194">
        <v>3</v>
      </c>
      <c r="S893" s="194">
        <v>30</v>
      </c>
      <c r="T893" s="194">
        <v>1</v>
      </c>
      <c r="U893" s="194">
        <v>10</v>
      </c>
      <c r="V893" s="194">
        <v>1</v>
      </c>
      <c r="W893" s="194">
        <v>3</v>
      </c>
      <c r="X893" s="195" t="s">
        <v>1124</v>
      </c>
      <c r="Y893" s="195" t="s">
        <v>1125</v>
      </c>
      <c r="Z893" s="195" t="s">
        <v>1098</v>
      </c>
      <c r="AA893" s="195" t="s">
        <v>1099</v>
      </c>
    </row>
    <row r="894" spans="1:27" x14ac:dyDescent="0.2">
      <c r="A894" s="194">
        <v>20956</v>
      </c>
      <c r="B894" s="195" t="s">
        <v>962</v>
      </c>
      <c r="C894" s="195" t="s">
        <v>962</v>
      </c>
      <c r="D894" s="195" t="s">
        <v>3434</v>
      </c>
      <c r="E894" s="195" t="s">
        <v>3435</v>
      </c>
      <c r="F894" s="195" t="s">
        <v>3436</v>
      </c>
      <c r="G894" s="195" t="s">
        <v>217</v>
      </c>
      <c r="H894" s="195" t="s">
        <v>1455</v>
      </c>
      <c r="I894" s="195" t="s">
        <v>1456</v>
      </c>
      <c r="J894" s="195" t="s">
        <v>1457</v>
      </c>
      <c r="K894" s="195" t="s">
        <v>98</v>
      </c>
      <c r="L894" s="195" t="s">
        <v>215</v>
      </c>
      <c r="M894" s="195" t="s">
        <v>241</v>
      </c>
      <c r="N894" s="195" t="s">
        <v>3437</v>
      </c>
      <c r="O894" s="195" t="s">
        <v>272</v>
      </c>
      <c r="P894" s="195" t="s">
        <v>1097</v>
      </c>
      <c r="Q894" s="194">
        <v>1</v>
      </c>
      <c r="R894" s="194">
        <v>30</v>
      </c>
      <c r="S894" s="194">
        <v>2</v>
      </c>
      <c r="T894" s="194">
        <v>2</v>
      </c>
      <c r="U894" s="194">
        <v>1</v>
      </c>
      <c r="V894" s="194">
        <v>1</v>
      </c>
      <c r="W894" s="194">
        <v>60</v>
      </c>
      <c r="X894" s="195" t="s">
        <v>385</v>
      </c>
      <c r="Y894" s="195" t="s">
        <v>386</v>
      </c>
      <c r="Z894" s="195" t="s">
        <v>1231</v>
      </c>
      <c r="AA894" s="195" t="s">
        <v>1232</v>
      </c>
    </row>
    <row r="895" spans="1:27" x14ac:dyDescent="0.2">
      <c r="A895" s="194">
        <v>20957</v>
      </c>
      <c r="B895" s="195" t="s">
        <v>698</v>
      </c>
      <c r="C895" s="195" t="s">
        <v>3438</v>
      </c>
      <c r="D895" s="195" t="s">
        <v>3439</v>
      </c>
      <c r="E895" s="195" t="s">
        <v>698</v>
      </c>
      <c r="F895" s="195" t="s">
        <v>3440</v>
      </c>
      <c r="G895" s="195" t="s">
        <v>263</v>
      </c>
      <c r="H895" s="195"/>
      <c r="I895" s="195" t="s">
        <v>1207</v>
      </c>
      <c r="J895" s="195" t="s">
        <v>1208</v>
      </c>
      <c r="K895" s="195" t="s">
        <v>98</v>
      </c>
      <c r="L895" s="195" t="s">
        <v>456</v>
      </c>
      <c r="M895" s="195" t="s">
        <v>244</v>
      </c>
      <c r="N895" s="195" t="s">
        <v>3437</v>
      </c>
      <c r="O895" s="195" t="s">
        <v>272</v>
      </c>
      <c r="P895" s="195" t="s">
        <v>1196</v>
      </c>
      <c r="Q895" s="194">
        <v>1</v>
      </c>
      <c r="R895" s="194">
        <v>6</v>
      </c>
      <c r="S895" s="194">
        <v>30</v>
      </c>
      <c r="T895" s="194">
        <v>2</v>
      </c>
      <c r="U895" s="194">
        <v>15</v>
      </c>
      <c r="V895" s="194">
        <v>1</v>
      </c>
      <c r="W895" s="194">
        <v>12</v>
      </c>
      <c r="X895" s="195" t="s">
        <v>385</v>
      </c>
      <c r="Y895" s="195" t="s">
        <v>386</v>
      </c>
      <c r="Z895" s="195" t="s">
        <v>1231</v>
      </c>
      <c r="AA895" s="195" t="s">
        <v>1232</v>
      </c>
    </row>
    <row r="896" spans="1:27" x14ac:dyDescent="0.2">
      <c r="A896" s="194">
        <v>20958</v>
      </c>
      <c r="B896" s="195" t="s">
        <v>3441</v>
      </c>
      <c r="C896" s="195" t="s">
        <v>3442</v>
      </c>
      <c r="D896" s="195" t="s">
        <v>3443</v>
      </c>
      <c r="E896" s="195" t="s">
        <v>702</v>
      </c>
      <c r="F896" s="195" t="s">
        <v>3444</v>
      </c>
      <c r="G896" s="195" t="s">
        <v>263</v>
      </c>
      <c r="H896" s="195"/>
      <c r="I896" s="195" t="s">
        <v>1207</v>
      </c>
      <c r="J896" s="195" t="s">
        <v>1208</v>
      </c>
      <c r="K896" s="195" t="s">
        <v>98</v>
      </c>
      <c r="L896" s="195" t="s">
        <v>240</v>
      </c>
      <c r="M896" s="195" t="s">
        <v>462</v>
      </c>
      <c r="N896" s="195" t="s">
        <v>3437</v>
      </c>
      <c r="O896" s="195" t="s">
        <v>272</v>
      </c>
      <c r="P896" s="195" t="s">
        <v>1196</v>
      </c>
      <c r="Q896" s="194">
        <v>3</v>
      </c>
      <c r="R896" s="194">
        <v>12</v>
      </c>
      <c r="S896" s="194">
        <v>90</v>
      </c>
      <c r="T896" s="194">
        <v>2</v>
      </c>
      <c r="U896" s="194">
        <v>15</v>
      </c>
      <c r="V896" s="194">
        <v>1</v>
      </c>
      <c r="W896" s="194">
        <v>24</v>
      </c>
      <c r="X896" s="195" t="s">
        <v>385</v>
      </c>
      <c r="Y896" s="195" t="s">
        <v>386</v>
      </c>
      <c r="Z896" s="195" t="s">
        <v>1231</v>
      </c>
      <c r="AA896" s="195" t="s">
        <v>1232</v>
      </c>
    </row>
    <row r="897" spans="1:27" x14ac:dyDescent="0.2">
      <c r="A897" s="194">
        <v>20959</v>
      </c>
      <c r="B897" s="195" t="s">
        <v>3445</v>
      </c>
      <c r="C897" s="195" t="s">
        <v>3446</v>
      </c>
      <c r="D897" s="195" t="s">
        <v>3443</v>
      </c>
      <c r="E897" s="195" t="s">
        <v>702</v>
      </c>
      <c r="F897" s="195" t="s">
        <v>3444</v>
      </c>
      <c r="G897" s="195" t="s">
        <v>263</v>
      </c>
      <c r="H897" s="195"/>
      <c r="I897" s="195" t="s">
        <v>1207</v>
      </c>
      <c r="J897" s="195" t="s">
        <v>1208</v>
      </c>
      <c r="K897" s="195" t="s">
        <v>98</v>
      </c>
      <c r="L897" s="195" t="s">
        <v>240</v>
      </c>
      <c r="M897" s="195" t="s">
        <v>462</v>
      </c>
      <c r="N897" s="195" t="s">
        <v>3437</v>
      </c>
      <c r="O897" s="195" t="s">
        <v>272</v>
      </c>
      <c r="P897" s="195" t="s">
        <v>1196</v>
      </c>
      <c r="Q897" s="194">
        <v>3</v>
      </c>
      <c r="R897" s="194">
        <v>12</v>
      </c>
      <c r="S897" s="194">
        <v>90</v>
      </c>
      <c r="T897" s="194">
        <v>2</v>
      </c>
      <c r="U897" s="194">
        <v>15</v>
      </c>
      <c r="V897" s="194">
        <v>1</v>
      </c>
      <c r="W897" s="194">
        <v>24</v>
      </c>
      <c r="X897" s="195" t="s">
        <v>385</v>
      </c>
      <c r="Y897" s="195" t="s">
        <v>386</v>
      </c>
      <c r="Z897" s="195" t="s">
        <v>1231</v>
      </c>
      <c r="AA897" s="195" t="s">
        <v>1232</v>
      </c>
    </row>
    <row r="898" spans="1:27" x14ac:dyDescent="0.2">
      <c r="A898" s="194">
        <v>20960</v>
      </c>
      <c r="B898" s="195" t="s">
        <v>3447</v>
      </c>
      <c r="C898" s="195" t="s">
        <v>3448</v>
      </c>
      <c r="D898" s="195" t="s">
        <v>3443</v>
      </c>
      <c r="E898" s="195" t="s">
        <v>702</v>
      </c>
      <c r="F898" s="195" t="s">
        <v>3444</v>
      </c>
      <c r="G898" s="195" t="s">
        <v>263</v>
      </c>
      <c r="H898" s="195"/>
      <c r="I898" s="195" t="s">
        <v>1207</v>
      </c>
      <c r="J898" s="195" t="s">
        <v>1208</v>
      </c>
      <c r="K898" s="195" t="s">
        <v>98</v>
      </c>
      <c r="L898" s="195" t="s">
        <v>240</v>
      </c>
      <c r="M898" s="195" t="s">
        <v>462</v>
      </c>
      <c r="N898" s="195" t="s">
        <v>3437</v>
      </c>
      <c r="O898" s="195" t="s">
        <v>272</v>
      </c>
      <c r="P898" s="195" t="s">
        <v>1196</v>
      </c>
      <c r="Q898" s="194">
        <v>3</v>
      </c>
      <c r="R898" s="194">
        <v>12</v>
      </c>
      <c r="S898" s="194">
        <v>90</v>
      </c>
      <c r="T898" s="194">
        <v>2</v>
      </c>
      <c r="U898" s="194">
        <v>15</v>
      </c>
      <c r="V898" s="194">
        <v>1</v>
      </c>
      <c r="W898" s="194">
        <v>24</v>
      </c>
      <c r="X898" s="195" t="s">
        <v>385</v>
      </c>
      <c r="Y898" s="195" t="s">
        <v>386</v>
      </c>
      <c r="Z898" s="195" t="s">
        <v>1231</v>
      </c>
      <c r="AA898" s="195" t="s">
        <v>1232</v>
      </c>
    </row>
    <row r="899" spans="1:27" x14ac:dyDescent="0.2">
      <c r="A899" s="194">
        <v>20961</v>
      </c>
      <c r="B899" s="195" t="s">
        <v>3449</v>
      </c>
      <c r="C899" s="195" t="s">
        <v>3450</v>
      </c>
      <c r="D899" s="195" t="s">
        <v>3451</v>
      </c>
      <c r="E899" s="195" t="s">
        <v>899</v>
      </c>
      <c r="F899" s="195" t="s">
        <v>3452</v>
      </c>
      <c r="G899" s="195" t="s">
        <v>263</v>
      </c>
      <c r="H899" s="195"/>
      <c r="I899" s="195" t="s">
        <v>1207</v>
      </c>
      <c r="J899" s="195" t="s">
        <v>1208</v>
      </c>
      <c r="K899" s="195" t="s">
        <v>98</v>
      </c>
      <c r="L899" s="195" t="s">
        <v>240</v>
      </c>
      <c r="M899" s="195" t="s">
        <v>241</v>
      </c>
      <c r="N899" s="195" t="s">
        <v>3437</v>
      </c>
      <c r="O899" s="195" t="s">
        <v>272</v>
      </c>
      <c r="P899" s="195" t="s">
        <v>1196</v>
      </c>
      <c r="Q899" s="194">
        <v>2</v>
      </c>
      <c r="R899" s="194">
        <v>14</v>
      </c>
      <c r="S899" s="194">
        <v>25</v>
      </c>
      <c r="T899" s="194">
        <v>1</v>
      </c>
      <c r="U899" s="194">
        <v>10</v>
      </c>
      <c r="V899" s="194">
        <v>1</v>
      </c>
      <c r="W899" s="194">
        <v>14</v>
      </c>
      <c r="X899" s="195" t="s">
        <v>385</v>
      </c>
      <c r="Y899" s="195" t="s">
        <v>386</v>
      </c>
      <c r="Z899" s="195" t="s">
        <v>1231</v>
      </c>
      <c r="AA899" s="195" t="s">
        <v>1232</v>
      </c>
    </row>
    <row r="900" spans="1:27" x14ac:dyDescent="0.2">
      <c r="A900" s="194">
        <v>20962</v>
      </c>
      <c r="B900" s="195" t="s">
        <v>3453</v>
      </c>
      <c r="C900" s="195" t="s">
        <v>3454</v>
      </c>
      <c r="D900" s="195" t="s">
        <v>3451</v>
      </c>
      <c r="E900" s="195" t="s">
        <v>899</v>
      </c>
      <c r="F900" s="195" t="s">
        <v>3452</v>
      </c>
      <c r="G900" s="195" t="s">
        <v>263</v>
      </c>
      <c r="H900" s="195"/>
      <c r="I900" s="195" t="s">
        <v>1207</v>
      </c>
      <c r="J900" s="195" t="s">
        <v>1208</v>
      </c>
      <c r="K900" s="195" t="s">
        <v>98</v>
      </c>
      <c r="L900" s="195" t="s">
        <v>240</v>
      </c>
      <c r="M900" s="195" t="s">
        <v>241</v>
      </c>
      <c r="N900" s="195" t="s">
        <v>3437</v>
      </c>
      <c r="O900" s="195" t="s">
        <v>272</v>
      </c>
      <c r="P900" s="195" t="s">
        <v>1196</v>
      </c>
      <c r="Q900" s="194">
        <v>2</v>
      </c>
      <c r="R900" s="194">
        <v>8</v>
      </c>
      <c r="S900" s="194">
        <v>25</v>
      </c>
      <c r="T900" s="194">
        <v>1</v>
      </c>
      <c r="U900" s="194">
        <v>15</v>
      </c>
      <c r="V900" s="194">
        <v>1</v>
      </c>
      <c r="W900" s="194">
        <v>8</v>
      </c>
      <c r="X900" s="195" t="s">
        <v>385</v>
      </c>
      <c r="Y900" s="195" t="s">
        <v>386</v>
      </c>
      <c r="Z900" s="195" t="s">
        <v>1231</v>
      </c>
      <c r="AA900" s="195" t="s">
        <v>1232</v>
      </c>
    </row>
    <row r="901" spans="1:27" x14ac:dyDescent="0.2">
      <c r="A901" s="194">
        <v>20963</v>
      </c>
      <c r="B901" s="195" t="s">
        <v>3455</v>
      </c>
      <c r="C901" s="195" t="s">
        <v>3456</v>
      </c>
      <c r="D901" s="195" t="s">
        <v>3457</v>
      </c>
      <c r="E901" s="195" t="s">
        <v>3458</v>
      </c>
      <c r="F901" s="195" t="s">
        <v>3459</v>
      </c>
      <c r="G901" s="195" t="s">
        <v>263</v>
      </c>
      <c r="H901" s="195"/>
      <c r="I901" s="195" t="s">
        <v>1207</v>
      </c>
      <c r="J901" s="195" t="s">
        <v>1208</v>
      </c>
      <c r="K901" s="195" t="s">
        <v>98</v>
      </c>
      <c r="L901" s="195" t="s">
        <v>240</v>
      </c>
      <c r="M901" s="195" t="s">
        <v>241</v>
      </c>
      <c r="N901" s="195" t="s">
        <v>3437</v>
      </c>
      <c r="O901" s="195" t="s">
        <v>272</v>
      </c>
      <c r="P901" s="195" t="s">
        <v>1196</v>
      </c>
      <c r="Q901" s="194">
        <v>1</v>
      </c>
      <c r="R901" s="194">
        <v>16</v>
      </c>
      <c r="S901" s="194">
        <v>18</v>
      </c>
      <c r="T901" s="194">
        <v>2</v>
      </c>
      <c r="U901" s="194">
        <v>9</v>
      </c>
      <c r="V901" s="194">
        <v>1</v>
      </c>
      <c r="W901" s="194">
        <v>32</v>
      </c>
      <c r="X901" s="195" t="s">
        <v>385</v>
      </c>
      <c r="Y901" s="195" t="s">
        <v>386</v>
      </c>
      <c r="Z901" s="195" t="s">
        <v>1231</v>
      </c>
      <c r="AA901" s="195" t="s">
        <v>1232</v>
      </c>
    </row>
    <row r="902" spans="1:27" x14ac:dyDescent="0.2">
      <c r="A902" s="194">
        <v>20964</v>
      </c>
      <c r="B902" s="195" t="s">
        <v>3460</v>
      </c>
      <c r="C902" s="195" t="s">
        <v>3461</v>
      </c>
      <c r="D902" s="195" t="s">
        <v>3462</v>
      </c>
      <c r="E902" s="195" t="s">
        <v>695</v>
      </c>
      <c r="F902" s="195" t="s">
        <v>3463</v>
      </c>
      <c r="G902" s="195" t="s">
        <v>263</v>
      </c>
      <c r="H902" s="195"/>
      <c r="I902" s="195" t="s">
        <v>1207</v>
      </c>
      <c r="J902" s="195" t="s">
        <v>1208</v>
      </c>
      <c r="K902" s="195" t="s">
        <v>98</v>
      </c>
      <c r="L902" s="195" t="s">
        <v>240</v>
      </c>
      <c r="M902" s="195" t="s">
        <v>260</v>
      </c>
      <c r="N902" s="195" t="s">
        <v>3437</v>
      </c>
      <c r="O902" s="195" t="s">
        <v>272</v>
      </c>
      <c r="P902" s="195" t="s">
        <v>1196</v>
      </c>
      <c r="Q902" s="194">
        <v>1</v>
      </c>
      <c r="R902" s="194">
        <v>18</v>
      </c>
      <c r="S902" s="194">
        <v>10</v>
      </c>
      <c r="T902" s="194">
        <v>1</v>
      </c>
      <c r="U902" s="194">
        <v>10</v>
      </c>
      <c r="V902" s="194">
        <v>1</v>
      </c>
      <c r="W902" s="194">
        <v>18</v>
      </c>
      <c r="X902" s="195" t="s">
        <v>385</v>
      </c>
      <c r="Y902" s="195" t="s">
        <v>386</v>
      </c>
      <c r="Z902" s="195" t="s">
        <v>1231</v>
      </c>
      <c r="AA902" s="195" t="s">
        <v>1232</v>
      </c>
    </row>
    <row r="903" spans="1:27" x14ac:dyDescent="0.2">
      <c r="A903" s="194">
        <v>20965</v>
      </c>
      <c r="B903" s="195" t="s">
        <v>3464</v>
      </c>
      <c r="C903" s="195" t="s">
        <v>3465</v>
      </c>
      <c r="D903" s="195" t="s">
        <v>3466</v>
      </c>
      <c r="E903" s="195" t="s">
        <v>3467</v>
      </c>
      <c r="F903" s="195" t="s">
        <v>3468</v>
      </c>
      <c r="G903" s="195" t="s">
        <v>263</v>
      </c>
      <c r="H903" s="195"/>
      <c r="I903" s="195" t="s">
        <v>1207</v>
      </c>
      <c r="J903" s="195" t="s">
        <v>1208</v>
      </c>
      <c r="K903" s="195" t="s">
        <v>98</v>
      </c>
      <c r="L903" s="195" t="s">
        <v>240</v>
      </c>
      <c r="M903" s="195" t="s">
        <v>260</v>
      </c>
      <c r="N903" s="195" t="s">
        <v>3437</v>
      </c>
      <c r="O903" s="195" t="s">
        <v>272</v>
      </c>
      <c r="P903" s="195" t="s">
        <v>1196</v>
      </c>
      <c r="Q903" s="194">
        <v>1</v>
      </c>
      <c r="R903" s="194">
        <v>12</v>
      </c>
      <c r="S903" s="194">
        <v>30</v>
      </c>
      <c r="T903" s="194">
        <v>2</v>
      </c>
      <c r="U903" s="194">
        <v>15</v>
      </c>
      <c r="V903" s="194">
        <v>1</v>
      </c>
      <c r="W903" s="194">
        <v>24</v>
      </c>
      <c r="X903" s="195" t="s">
        <v>385</v>
      </c>
      <c r="Y903" s="195" t="s">
        <v>386</v>
      </c>
      <c r="Z903" s="195" t="s">
        <v>1231</v>
      </c>
      <c r="AA903" s="195" t="s">
        <v>1232</v>
      </c>
    </row>
    <row r="904" spans="1:27" x14ac:dyDescent="0.2">
      <c r="A904" s="194">
        <v>20966</v>
      </c>
      <c r="B904" s="195" t="s">
        <v>3469</v>
      </c>
      <c r="C904" s="195" t="s">
        <v>3469</v>
      </c>
      <c r="D904" s="195" t="s">
        <v>3470</v>
      </c>
      <c r="E904" s="195" t="s">
        <v>3469</v>
      </c>
      <c r="F904" s="195" t="s">
        <v>3469</v>
      </c>
      <c r="G904" s="195" t="s">
        <v>263</v>
      </c>
      <c r="H904" s="195" t="s">
        <v>492</v>
      </c>
      <c r="I904" s="195" t="s">
        <v>493</v>
      </c>
      <c r="J904" s="195" t="s">
        <v>494</v>
      </c>
      <c r="K904" s="195" t="s">
        <v>105</v>
      </c>
      <c r="L904" s="195" t="s">
        <v>245</v>
      </c>
      <c r="M904" s="195" t="s">
        <v>237</v>
      </c>
      <c r="N904" s="195" t="s">
        <v>358</v>
      </c>
      <c r="O904" s="195" t="s">
        <v>278</v>
      </c>
      <c r="P904" s="195" t="s">
        <v>1196</v>
      </c>
      <c r="Q904" s="194">
        <v>1</v>
      </c>
      <c r="R904" s="194">
        <v>6</v>
      </c>
      <c r="S904" s="194">
        <v>80</v>
      </c>
      <c r="T904" s="194">
        <v>4</v>
      </c>
      <c r="U904" s="194">
        <v>20</v>
      </c>
      <c r="V904" s="194">
        <v>1</v>
      </c>
      <c r="W904" s="194">
        <v>24</v>
      </c>
      <c r="X904" s="195" t="s">
        <v>360</v>
      </c>
      <c r="Y904" s="195" t="s">
        <v>358</v>
      </c>
      <c r="Z904" s="195" t="s">
        <v>1362</v>
      </c>
      <c r="AA904" s="195" t="s">
        <v>1363</v>
      </c>
    </row>
    <row r="905" spans="1:27" x14ac:dyDescent="0.2">
      <c r="A905" s="194">
        <v>20967</v>
      </c>
      <c r="B905" s="195" t="s">
        <v>944</v>
      </c>
      <c r="C905" s="195" t="s">
        <v>945</v>
      </c>
      <c r="D905" s="195" t="s">
        <v>3471</v>
      </c>
      <c r="E905" s="195" t="s">
        <v>927</v>
      </c>
      <c r="F905" s="195" t="s">
        <v>930</v>
      </c>
      <c r="G905" s="195" t="s">
        <v>217</v>
      </c>
      <c r="H905" s="195" t="s">
        <v>1455</v>
      </c>
      <c r="I905" s="195" t="s">
        <v>1456</v>
      </c>
      <c r="J905" s="195" t="s">
        <v>1457</v>
      </c>
      <c r="K905" s="195" t="s">
        <v>98</v>
      </c>
      <c r="L905" s="195" t="s">
        <v>215</v>
      </c>
      <c r="M905" s="195" t="s">
        <v>241</v>
      </c>
      <c r="N905" s="195" t="s">
        <v>358</v>
      </c>
      <c r="O905" s="195" t="s">
        <v>272</v>
      </c>
      <c r="P905" s="195" t="s">
        <v>1097</v>
      </c>
      <c r="Q905" s="194">
        <v>2</v>
      </c>
      <c r="R905" s="194">
        <v>30</v>
      </c>
      <c r="S905" s="194">
        <v>2</v>
      </c>
      <c r="T905" s="194">
        <v>1</v>
      </c>
      <c r="U905" s="194">
        <v>1</v>
      </c>
      <c r="V905" s="194">
        <v>1</v>
      </c>
      <c r="W905" s="194">
        <v>30</v>
      </c>
      <c r="X905" s="195" t="s">
        <v>385</v>
      </c>
      <c r="Y905" s="195" t="s">
        <v>386</v>
      </c>
      <c r="Z905" s="195" t="s">
        <v>1231</v>
      </c>
      <c r="AA905" s="195" t="s">
        <v>1232</v>
      </c>
    </row>
    <row r="906" spans="1:27" x14ac:dyDescent="0.2">
      <c r="A906" s="194">
        <v>20968</v>
      </c>
      <c r="B906" s="195" t="s">
        <v>959</v>
      </c>
      <c r="C906" s="195" t="s">
        <v>960</v>
      </c>
      <c r="D906" s="195" t="s">
        <v>3471</v>
      </c>
      <c r="E906" s="195" t="s">
        <v>927</v>
      </c>
      <c r="F906" s="195" t="s">
        <v>930</v>
      </c>
      <c r="G906" s="195" t="s">
        <v>217</v>
      </c>
      <c r="H906" s="195" t="s">
        <v>1455</v>
      </c>
      <c r="I906" s="195" t="s">
        <v>1456</v>
      </c>
      <c r="J906" s="195" t="s">
        <v>1457</v>
      </c>
      <c r="K906" s="195" t="s">
        <v>98</v>
      </c>
      <c r="L906" s="195" t="s">
        <v>215</v>
      </c>
      <c r="M906" s="195" t="s">
        <v>241</v>
      </c>
      <c r="N906" s="195" t="s">
        <v>358</v>
      </c>
      <c r="O906" s="195" t="s">
        <v>272</v>
      </c>
      <c r="P906" s="195" t="s">
        <v>1097</v>
      </c>
      <c r="Q906" s="194">
        <v>2</v>
      </c>
      <c r="R906" s="194">
        <v>30</v>
      </c>
      <c r="S906" s="194">
        <v>2</v>
      </c>
      <c r="T906" s="194">
        <v>1</v>
      </c>
      <c r="U906" s="194">
        <v>1</v>
      </c>
      <c r="V906" s="194">
        <v>1</v>
      </c>
      <c r="W906" s="194">
        <v>30</v>
      </c>
      <c r="X906" s="195" t="s">
        <v>385</v>
      </c>
      <c r="Y906" s="195" t="s">
        <v>386</v>
      </c>
      <c r="Z906" s="195" t="s">
        <v>1231</v>
      </c>
      <c r="AA906" s="195" t="s">
        <v>1232</v>
      </c>
    </row>
    <row r="907" spans="1:27" x14ac:dyDescent="0.2">
      <c r="A907" s="194">
        <v>20969</v>
      </c>
      <c r="B907" s="195" t="s">
        <v>3472</v>
      </c>
      <c r="C907" s="195" t="s">
        <v>3473</v>
      </c>
      <c r="D907" s="195" t="s">
        <v>3474</v>
      </c>
      <c r="E907" s="195" t="s">
        <v>982</v>
      </c>
      <c r="F907" s="195" t="s">
        <v>982</v>
      </c>
      <c r="G907" s="195" t="s">
        <v>217</v>
      </c>
      <c r="H907" s="195" t="s">
        <v>1455</v>
      </c>
      <c r="I907" s="195" t="s">
        <v>1456</v>
      </c>
      <c r="J907" s="195" t="s">
        <v>1457</v>
      </c>
      <c r="K907" s="195" t="s">
        <v>98</v>
      </c>
      <c r="L907" s="195" t="s">
        <v>215</v>
      </c>
      <c r="M907" s="195" t="s">
        <v>241</v>
      </c>
      <c r="N907" s="195" t="s">
        <v>358</v>
      </c>
      <c r="O907" s="195" t="s">
        <v>272</v>
      </c>
      <c r="P907" s="195" t="s">
        <v>1097</v>
      </c>
      <c r="Q907" s="194">
        <v>1</v>
      </c>
      <c r="R907" s="194">
        <v>35</v>
      </c>
      <c r="S907" s="194">
        <v>1</v>
      </c>
      <c r="T907" s="194">
        <v>1</v>
      </c>
      <c r="U907" s="194">
        <v>1</v>
      </c>
      <c r="V907" s="194">
        <v>1</v>
      </c>
      <c r="W907" s="194">
        <v>35</v>
      </c>
      <c r="X907" s="195" t="s">
        <v>385</v>
      </c>
      <c r="Y907" s="195" t="s">
        <v>386</v>
      </c>
      <c r="Z907" s="195" t="s">
        <v>1231</v>
      </c>
      <c r="AA907" s="195" t="s">
        <v>1232</v>
      </c>
    </row>
    <row r="908" spans="1:27" x14ac:dyDescent="0.2">
      <c r="A908" s="194">
        <v>20970</v>
      </c>
      <c r="B908" s="195" t="s">
        <v>3475</v>
      </c>
      <c r="C908" s="195" t="s">
        <v>3475</v>
      </c>
      <c r="D908" s="195" t="s">
        <v>3476</v>
      </c>
      <c r="E908" s="195" t="s">
        <v>3475</v>
      </c>
      <c r="F908" s="195" t="s">
        <v>3475</v>
      </c>
      <c r="G908" s="195" t="s">
        <v>263</v>
      </c>
      <c r="H908" s="195" t="s">
        <v>492</v>
      </c>
      <c r="I908" s="195" t="s">
        <v>493</v>
      </c>
      <c r="J908" s="195" t="s">
        <v>494</v>
      </c>
      <c r="K908" s="195" t="s">
        <v>105</v>
      </c>
      <c r="L908" s="195" t="s">
        <v>245</v>
      </c>
      <c r="M908" s="195" t="s">
        <v>237</v>
      </c>
      <c r="N908" s="195" t="s">
        <v>358</v>
      </c>
      <c r="O908" s="195" t="s">
        <v>272</v>
      </c>
      <c r="P908" s="195" t="s">
        <v>1196</v>
      </c>
      <c r="Q908" s="194">
        <v>1</v>
      </c>
      <c r="R908" s="194">
        <v>60</v>
      </c>
      <c r="S908" s="194">
        <v>18</v>
      </c>
      <c r="T908" s="194">
        <v>1</v>
      </c>
      <c r="U908" s="194">
        <v>18</v>
      </c>
      <c r="V908" s="194">
        <v>1</v>
      </c>
      <c r="W908" s="194">
        <v>60</v>
      </c>
      <c r="X908" s="195" t="s">
        <v>360</v>
      </c>
      <c r="Y908" s="195" t="s">
        <v>358</v>
      </c>
      <c r="Z908" s="195" t="s">
        <v>1362</v>
      </c>
      <c r="AA908" s="195" t="s">
        <v>1363</v>
      </c>
    </row>
    <row r="909" spans="1:27" x14ac:dyDescent="0.2">
      <c r="A909" s="194">
        <v>20971</v>
      </c>
      <c r="B909" s="195" t="s">
        <v>931</v>
      </c>
      <c r="C909" s="195" t="s">
        <v>932</v>
      </c>
      <c r="D909" s="195" t="s">
        <v>3477</v>
      </c>
      <c r="E909" s="195" t="s">
        <v>927</v>
      </c>
      <c r="F909" s="195" t="s">
        <v>930</v>
      </c>
      <c r="G909" s="195" t="s">
        <v>217</v>
      </c>
      <c r="H909" s="195" t="s">
        <v>662</v>
      </c>
      <c r="I909" s="195" t="s">
        <v>663</v>
      </c>
      <c r="J909" s="195" t="s">
        <v>343</v>
      </c>
      <c r="K909" s="195" t="s">
        <v>98</v>
      </c>
      <c r="L909" s="195" t="s">
        <v>166</v>
      </c>
      <c r="M909" s="195" t="s">
        <v>241</v>
      </c>
      <c r="N909" s="195" t="s">
        <v>358</v>
      </c>
      <c r="O909" s="195" t="s">
        <v>272</v>
      </c>
      <c r="P909" s="195" t="s">
        <v>1097</v>
      </c>
      <c r="Q909" s="194">
        <v>3</v>
      </c>
      <c r="R909" s="194">
        <v>14</v>
      </c>
      <c r="S909" s="194">
        <v>54</v>
      </c>
      <c r="T909" s="194">
        <v>1</v>
      </c>
      <c r="U909" s="194">
        <v>12</v>
      </c>
      <c r="V909" s="194">
        <v>1</v>
      </c>
      <c r="W909" s="194">
        <v>14</v>
      </c>
      <c r="X909" s="195" t="s">
        <v>385</v>
      </c>
      <c r="Y909" s="195" t="s">
        <v>386</v>
      </c>
      <c r="Z909" s="195" t="s">
        <v>1231</v>
      </c>
      <c r="AA909" s="195" t="s">
        <v>1232</v>
      </c>
    </row>
    <row r="910" spans="1:27" x14ac:dyDescent="0.2">
      <c r="A910" s="194">
        <v>20972</v>
      </c>
      <c r="B910" s="195" t="s">
        <v>933</v>
      </c>
      <c r="C910" s="195" t="s">
        <v>934</v>
      </c>
      <c r="D910" s="195" t="s">
        <v>3477</v>
      </c>
      <c r="E910" s="195" t="s">
        <v>927</v>
      </c>
      <c r="F910" s="195" t="s">
        <v>930</v>
      </c>
      <c r="G910" s="195" t="s">
        <v>217</v>
      </c>
      <c r="H910" s="195" t="s">
        <v>662</v>
      </c>
      <c r="I910" s="195" t="s">
        <v>663</v>
      </c>
      <c r="J910" s="195" t="s">
        <v>343</v>
      </c>
      <c r="K910" s="195" t="s">
        <v>98</v>
      </c>
      <c r="L910" s="195" t="s">
        <v>166</v>
      </c>
      <c r="M910" s="195" t="s">
        <v>241</v>
      </c>
      <c r="N910" s="195" t="s">
        <v>358</v>
      </c>
      <c r="O910" s="195" t="s">
        <v>272</v>
      </c>
      <c r="P910" s="195" t="s">
        <v>1097</v>
      </c>
      <c r="Q910" s="194">
        <v>3</v>
      </c>
      <c r="R910" s="194">
        <v>56</v>
      </c>
      <c r="S910" s="194">
        <v>54</v>
      </c>
      <c r="T910" s="194">
        <v>1</v>
      </c>
      <c r="U910" s="194">
        <v>12</v>
      </c>
      <c r="V910" s="194">
        <v>1</v>
      </c>
      <c r="W910" s="194">
        <v>56</v>
      </c>
      <c r="X910" s="195" t="s">
        <v>385</v>
      </c>
      <c r="Y910" s="195" t="s">
        <v>386</v>
      </c>
      <c r="Z910" s="195" t="s">
        <v>1231</v>
      </c>
      <c r="AA910" s="195" t="s">
        <v>1232</v>
      </c>
    </row>
    <row r="911" spans="1:27" x14ac:dyDescent="0.2">
      <c r="A911" s="194">
        <v>20973</v>
      </c>
      <c r="B911" s="195" t="s">
        <v>935</v>
      </c>
      <c r="C911" s="195" t="s">
        <v>936</v>
      </c>
      <c r="D911" s="195" t="s">
        <v>3477</v>
      </c>
      <c r="E911" s="195" t="s">
        <v>927</v>
      </c>
      <c r="F911" s="195" t="s">
        <v>930</v>
      </c>
      <c r="G911" s="195" t="s">
        <v>217</v>
      </c>
      <c r="H911" s="195" t="s">
        <v>662</v>
      </c>
      <c r="I911" s="195" t="s">
        <v>663</v>
      </c>
      <c r="J911" s="195" t="s">
        <v>343</v>
      </c>
      <c r="K911" s="195" t="s">
        <v>98</v>
      </c>
      <c r="L911" s="195" t="s">
        <v>166</v>
      </c>
      <c r="M911" s="195" t="s">
        <v>241</v>
      </c>
      <c r="N911" s="195" t="s">
        <v>358</v>
      </c>
      <c r="O911" s="195" t="s">
        <v>272</v>
      </c>
      <c r="P911" s="195" t="s">
        <v>1097</v>
      </c>
      <c r="Q911" s="194">
        <v>3</v>
      </c>
      <c r="R911" s="194">
        <v>21</v>
      </c>
      <c r="S911" s="194">
        <v>54</v>
      </c>
      <c r="T911" s="194">
        <v>3</v>
      </c>
      <c r="U911" s="194">
        <v>10</v>
      </c>
      <c r="V911" s="194">
        <v>1</v>
      </c>
      <c r="W911" s="194">
        <v>63</v>
      </c>
      <c r="X911" s="195" t="s">
        <v>385</v>
      </c>
      <c r="Y911" s="195" t="s">
        <v>386</v>
      </c>
      <c r="Z911" s="195" t="s">
        <v>1231</v>
      </c>
      <c r="AA911" s="195" t="s">
        <v>1232</v>
      </c>
    </row>
    <row r="912" spans="1:27" x14ac:dyDescent="0.2">
      <c r="A912" s="194">
        <v>20974</v>
      </c>
      <c r="B912" s="195" t="s">
        <v>937</v>
      </c>
      <c r="C912" s="195" t="s">
        <v>938</v>
      </c>
      <c r="D912" s="195" t="s">
        <v>3478</v>
      </c>
      <c r="E912" s="195" t="s">
        <v>940</v>
      </c>
      <c r="F912" s="195" t="s">
        <v>941</v>
      </c>
      <c r="G912" s="195" t="s">
        <v>217</v>
      </c>
      <c r="H912" s="195" t="s">
        <v>662</v>
      </c>
      <c r="I912" s="195" t="s">
        <v>663</v>
      </c>
      <c r="J912" s="195" t="s">
        <v>343</v>
      </c>
      <c r="K912" s="195" t="s">
        <v>98</v>
      </c>
      <c r="L912" s="195" t="s">
        <v>166</v>
      </c>
      <c r="M912" s="195" t="s">
        <v>241</v>
      </c>
      <c r="N912" s="195" t="s">
        <v>358</v>
      </c>
      <c r="O912" s="195" t="s">
        <v>272</v>
      </c>
      <c r="P912" s="195" t="s">
        <v>1097</v>
      </c>
      <c r="Q912" s="194">
        <v>2</v>
      </c>
      <c r="R912" s="194">
        <v>21</v>
      </c>
      <c r="S912" s="194">
        <v>16</v>
      </c>
      <c r="T912" s="194">
        <v>1</v>
      </c>
      <c r="U912" s="194">
        <v>8</v>
      </c>
      <c r="V912" s="194">
        <v>1</v>
      </c>
      <c r="W912" s="194">
        <v>21</v>
      </c>
      <c r="X912" s="195" t="s">
        <v>385</v>
      </c>
      <c r="Y912" s="195" t="s">
        <v>386</v>
      </c>
      <c r="Z912" s="195" t="s">
        <v>1231</v>
      </c>
      <c r="AA912" s="195" t="s">
        <v>1232</v>
      </c>
    </row>
    <row r="913" spans="1:27" x14ac:dyDescent="0.2">
      <c r="A913" s="194">
        <v>20975</v>
      </c>
      <c r="B913" s="195" t="s">
        <v>942</v>
      </c>
      <c r="C913" s="195" t="s">
        <v>943</v>
      </c>
      <c r="D913" s="195" t="s">
        <v>3478</v>
      </c>
      <c r="E913" s="195" t="s">
        <v>940</v>
      </c>
      <c r="F913" s="195" t="s">
        <v>941</v>
      </c>
      <c r="G913" s="195" t="s">
        <v>217</v>
      </c>
      <c r="H913" s="195" t="s">
        <v>662</v>
      </c>
      <c r="I913" s="195" t="s">
        <v>663</v>
      </c>
      <c r="J913" s="195" t="s">
        <v>343</v>
      </c>
      <c r="K913" s="195" t="s">
        <v>98</v>
      </c>
      <c r="L913" s="195" t="s">
        <v>166</v>
      </c>
      <c r="M913" s="195" t="s">
        <v>241</v>
      </c>
      <c r="N913" s="195" t="s">
        <v>358</v>
      </c>
      <c r="O913" s="195" t="s">
        <v>272</v>
      </c>
      <c r="P913" s="195" t="s">
        <v>1097</v>
      </c>
      <c r="Q913" s="194">
        <v>2</v>
      </c>
      <c r="R913" s="194">
        <v>42</v>
      </c>
      <c r="S913" s="194">
        <v>16</v>
      </c>
      <c r="T913" s="194">
        <v>1</v>
      </c>
      <c r="U913" s="194">
        <v>8</v>
      </c>
      <c r="V913" s="194">
        <v>1</v>
      </c>
      <c r="W913" s="194">
        <v>42</v>
      </c>
      <c r="X913" s="195" t="s">
        <v>385</v>
      </c>
      <c r="Y913" s="195" t="s">
        <v>386</v>
      </c>
      <c r="Z913" s="195" t="s">
        <v>1231</v>
      </c>
      <c r="AA913" s="195" t="s">
        <v>1232</v>
      </c>
    </row>
    <row r="914" spans="1:27" x14ac:dyDescent="0.2">
      <c r="A914" s="194">
        <v>20976</v>
      </c>
      <c r="B914" s="195" t="s">
        <v>953</v>
      </c>
      <c r="C914" s="195" t="s">
        <v>954</v>
      </c>
      <c r="D914" s="195" t="s">
        <v>3479</v>
      </c>
      <c r="E914" s="195" t="s">
        <v>949</v>
      </c>
      <c r="F914" s="195" t="s">
        <v>950</v>
      </c>
      <c r="G914" s="195" t="s">
        <v>217</v>
      </c>
      <c r="H914" s="195" t="s">
        <v>662</v>
      </c>
      <c r="I914" s="195" t="s">
        <v>663</v>
      </c>
      <c r="J914" s="195" t="s">
        <v>343</v>
      </c>
      <c r="K914" s="195" t="s">
        <v>98</v>
      </c>
      <c r="L914" s="195" t="s">
        <v>166</v>
      </c>
      <c r="M914" s="195" t="s">
        <v>241</v>
      </c>
      <c r="N914" s="195" t="s">
        <v>358</v>
      </c>
      <c r="O914" s="195" t="s">
        <v>272</v>
      </c>
      <c r="P914" s="195" t="s">
        <v>1097</v>
      </c>
      <c r="Q914" s="194">
        <v>3</v>
      </c>
      <c r="R914" s="194">
        <v>14</v>
      </c>
      <c r="S914" s="194">
        <v>72</v>
      </c>
      <c r="T914" s="194">
        <v>2</v>
      </c>
      <c r="U914" s="194">
        <v>12</v>
      </c>
      <c r="V914" s="194">
        <v>1</v>
      </c>
      <c r="W914" s="194">
        <v>28</v>
      </c>
      <c r="X914" s="195" t="s">
        <v>385</v>
      </c>
      <c r="Y914" s="195" t="s">
        <v>386</v>
      </c>
      <c r="Z914" s="195" t="s">
        <v>1231</v>
      </c>
      <c r="AA914" s="195" t="s">
        <v>1232</v>
      </c>
    </row>
    <row r="915" spans="1:27" x14ac:dyDescent="0.2">
      <c r="A915" s="194">
        <v>20977</v>
      </c>
      <c r="B915" s="195" t="s">
        <v>955</v>
      </c>
      <c r="C915" s="195" t="s">
        <v>956</v>
      </c>
      <c r="D915" s="195" t="s">
        <v>3479</v>
      </c>
      <c r="E915" s="195" t="s">
        <v>949</v>
      </c>
      <c r="F915" s="195" t="s">
        <v>950</v>
      </c>
      <c r="G915" s="195" t="s">
        <v>217</v>
      </c>
      <c r="H915" s="195" t="s">
        <v>662</v>
      </c>
      <c r="I915" s="195" t="s">
        <v>663</v>
      </c>
      <c r="J915" s="195" t="s">
        <v>343</v>
      </c>
      <c r="K915" s="195" t="s">
        <v>98</v>
      </c>
      <c r="L915" s="195" t="s">
        <v>166</v>
      </c>
      <c r="M915" s="195" t="s">
        <v>241</v>
      </c>
      <c r="N915" s="195" t="s">
        <v>358</v>
      </c>
      <c r="O915" s="195" t="s">
        <v>272</v>
      </c>
      <c r="P915" s="195" t="s">
        <v>1097</v>
      </c>
      <c r="Q915" s="194">
        <v>3</v>
      </c>
      <c r="R915" s="194">
        <v>35</v>
      </c>
      <c r="S915" s="194">
        <v>72</v>
      </c>
      <c r="T915" s="194">
        <v>2</v>
      </c>
      <c r="U915" s="194">
        <v>12</v>
      </c>
      <c r="V915" s="194">
        <v>1</v>
      </c>
      <c r="W915" s="194">
        <v>70</v>
      </c>
      <c r="X915" s="195" t="s">
        <v>385</v>
      </c>
      <c r="Y915" s="195" t="s">
        <v>386</v>
      </c>
      <c r="Z915" s="195" t="s">
        <v>1231</v>
      </c>
      <c r="AA915" s="195" t="s">
        <v>1232</v>
      </c>
    </row>
    <row r="916" spans="1:27" x14ac:dyDescent="0.2">
      <c r="A916" s="194">
        <v>20978</v>
      </c>
      <c r="B916" s="195" t="s">
        <v>957</v>
      </c>
      <c r="C916" s="195" t="s">
        <v>958</v>
      </c>
      <c r="D916" s="195" t="s">
        <v>3479</v>
      </c>
      <c r="E916" s="195" t="s">
        <v>949</v>
      </c>
      <c r="F916" s="195" t="s">
        <v>950</v>
      </c>
      <c r="G916" s="195" t="s">
        <v>217</v>
      </c>
      <c r="H916" s="195" t="s">
        <v>662</v>
      </c>
      <c r="I916" s="195" t="s">
        <v>663</v>
      </c>
      <c r="J916" s="195" t="s">
        <v>343</v>
      </c>
      <c r="K916" s="195" t="s">
        <v>98</v>
      </c>
      <c r="L916" s="195" t="s">
        <v>166</v>
      </c>
      <c r="M916" s="195" t="s">
        <v>241</v>
      </c>
      <c r="N916" s="195" t="s">
        <v>358</v>
      </c>
      <c r="O916" s="195" t="s">
        <v>272</v>
      </c>
      <c r="P916" s="195" t="s">
        <v>1097</v>
      </c>
      <c r="Q916" s="194">
        <v>3</v>
      </c>
      <c r="R916" s="194">
        <v>21</v>
      </c>
      <c r="S916" s="194">
        <v>72</v>
      </c>
      <c r="T916" s="194">
        <v>2</v>
      </c>
      <c r="U916" s="194">
        <v>12</v>
      </c>
      <c r="V916" s="194">
        <v>1</v>
      </c>
      <c r="W916" s="194">
        <v>42</v>
      </c>
      <c r="X916" s="195" t="s">
        <v>385</v>
      </c>
      <c r="Y916" s="195" t="s">
        <v>386</v>
      </c>
      <c r="Z916" s="195" t="s">
        <v>1231</v>
      </c>
      <c r="AA916" s="195" t="s">
        <v>1232</v>
      </c>
    </row>
    <row r="917" spans="1:27" x14ac:dyDescent="0.2">
      <c r="A917" s="194">
        <v>20979</v>
      </c>
      <c r="B917" s="195" t="s">
        <v>970</v>
      </c>
      <c r="C917" s="195" t="s">
        <v>971</v>
      </c>
      <c r="D917" s="195" t="s">
        <v>3480</v>
      </c>
      <c r="E917" s="195" t="s">
        <v>968</v>
      </c>
      <c r="F917" s="195" t="s">
        <v>969</v>
      </c>
      <c r="G917" s="195" t="s">
        <v>217</v>
      </c>
      <c r="H917" s="195" t="s">
        <v>662</v>
      </c>
      <c r="I917" s="195" t="s">
        <v>663</v>
      </c>
      <c r="J917" s="195" t="s">
        <v>343</v>
      </c>
      <c r="K917" s="195" t="s">
        <v>98</v>
      </c>
      <c r="L917" s="195" t="s">
        <v>170</v>
      </c>
      <c r="M917" s="195" t="s">
        <v>241</v>
      </c>
      <c r="N917" s="195" t="s">
        <v>358</v>
      </c>
      <c r="O917" s="195" t="s">
        <v>272</v>
      </c>
      <c r="P917" s="195" t="s">
        <v>1097</v>
      </c>
      <c r="Q917" s="194">
        <v>4</v>
      </c>
      <c r="R917" s="194">
        <v>14</v>
      </c>
      <c r="S917" s="194">
        <v>116</v>
      </c>
      <c r="T917" s="194">
        <v>2</v>
      </c>
      <c r="U917" s="194">
        <v>10</v>
      </c>
      <c r="V917" s="194">
        <v>1</v>
      </c>
      <c r="W917" s="194">
        <v>28</v>
      </c>
      <c r="X917" s="195" t="s">
        <v>385</v>
      </c>
      <c r="Y917" s="195" t="s">
        <v>386</v>
      </c>
      <c r="Z917" s="195" t="s">
        <v>1231</v>
      </c>
      <c r="AA917" s="195" t="s">
        <v>1232</v>
      </c>
    </row>
    <row r="918" spans="1:27" x14ac:dyDescent="0.2">
      <c r="A918" s="194">
        <v>20980</v>
      </c>
      <c r="B918" s="195" t="s">
        <v>974</v>
      </c>
      <c r="C918" s="195" t="s">
        <v>975</v>
      </c>
      <c r="D918" s="195" t="s">
        <v>3480</v>
      </c>
      <c r="E918" s="195" t="s">
        <v>968</v>
      </c>
      <c r="F918" s="195" t="s">
        <v>969</v>
      </c>
      <c r="G918" s="195" t="s">
        <v>217</v>
      </c>
      <c r="H918" s="195" t="s">
        <v>662</v>
      </c>
      <c r="I918" s="195" t="s">
        <v>663</v>
      </c>
      <c r="J918" s="195" t="s">
        <v>343</v>
      </c>
      <c r="K918" s="195" t="s">
        <v>98</v>
      </c>
      <c r="L918" s="195" t="s">
        <v>166</v>
      </c>
      <c r="M918" s="195" t="s">
        <v>241</v>
      </c>
      <c r="N918" s="195" t="s">
        <v>358</v>
      </c>
      <c r="O918" s="195" t="s">
        <v>272</v>
      </c>
      <c r="P918" s="195" t="s">
        <v>1097</v>
      </c>
      <c r="Q918" s="194">
        <v>4</v>
      </c>
      <c r="R918" s="194">
        <v>18</v>
      </c>
      <c r="S918" s="194">
        <v>116</v>
      </c>
      <c r="T918" s="194">
        <v>4</v>
      </c>
      <c r="U918" s="194">
        <v>9</v>
      </c>
      <c r="V918" s="194">
        <v>1</v>
      </c>
      <c r="W918" s="194">
        <v>72</v>
      </c>
      <c r="X918" s="195" t="s">
        <v>385</v>
      </c>
      <c r="Y918" s="195" t="s">
        <v>386</v>
      </c>
      <c r="Z918" s="195" t="s">
        <v>1231</v>
      </c>
      <c r="AA918" s="195" t="s">
        <v>1232</v>
      </c>
    </row>
    <row r="919" spans="1:27" x14ac:dyDescent="0.2">
      <c r="A919" s="194">
        <v>20981</v>
      </c>
      <c r="B919" s="195" t="s">
        <v>972</v>
      </c>
      <c r="C919" s="195" t="s">
        <v>973</v>
      </c>
      <c r="D919" s="195" t="s">
        <v>3480</v>
      </c>
      <c r="E919" s="195" t="s">
        <v>968</v>
      </c>
      <c r="F919" s="195" t="s">
        <v>969</v>
      </c>
      <c r="G919" s="195" t="s">
        <v>217</v>
      </c>
      <c r="H919" s="195" t="s">
        <v>662</v>
      </c>
      <c r="I919" s="195" t="s">
        <v>663</v>
      </c>
      <c r="J919" s="195" t="s">
        <v>343</v>
      </c>
      <c r="K919" s="195" t="s">
        <v>98</v>
      </c>
      <c r="L919" s="195" t="s">
        <v>166</v>
      </c>
      <c r="M919" s="195" t="s">
        <v>241</v>
      </c>
      <c r="N919" s="195" t="s">
        <v>358</v>
      </c>
      <c r="O919" s="195" t="s">
        <v>272</v>
      </c>
      <c r="P919" s="195" t="s">
        <v>1097</v>
      </c>
      <c r="Q919" s="194">
        <v>4</v>
      </c>
      <c r="R919" s="194">
        <v>8</v>
      </c>
      <c r="S919" s="194">
        <v>116</v>
      </c>
      <c r="T919" s="194">
        <v>4</v>
      </c>
      <c r="U919" s="194">
        <v>10</v>
      </c>
      <c r="V919" s="194">
        <v>1</v>
      </c>
      <c r="W919" s="194">
        <v>32</v>
      </c>
      <c r="X919" s="195" t="s">
        <v>385</v>
      </c>
      <c r="Y919" s="195" t="s">
        <v>386</v>
      </c>
      <c r="Z919" s="195" t="s">
        <v>1231</v>
      </c>
      <c r="AA919" s="195" t="s">
        <v>1232</v>
      </c>
    </row>
    <row r="920" spans="1:27" x14ac:dyDescent="0.2">
      <c r="A920" s="194">
        <v>20982</v>
      </c>
      <c r="B920" s="195" t="s">
        <v>976</v>
      </c>
      <c r="C920" s="195" t="s">
        <v>977</v>
      </c>
      <c r="D920" s="195" t="s">
        <v>3480</v>
      </c>
      <c r="E920" s="195" t="s">
        <v>968</v>
      </c>
      <c r="F920" s="195" t="s">
        <v>969</v>
      </c>
      <c r="G920" s="195" t="s">
        <v>217</v>
      </c>
      <c r="H920" s="195" t="s">
        <v>662</v>
      </c>
      <c r="I920" s="195" t="s">
        <v>663</v>
      </c>
      <c r="J920" s="195" t="s">
        <v>343</v>
      </c>
      <c r="K920" s="195" t="s">
        <v>98</v>
      </c>
      <c r="L920" s="195" t="s">
        <v>166</v>
      </c>
      <c r="M920" s="195" t="s">
        <v>241</v>
      </c>
      <c r="N920" s="195" t="s">
        <v>358</v>
      </c>
      <c r="O920" s="195" t="s">
        <v>272</v>
      </c>
      <c r="P920" s="195" t="s">
        <v>1097</v>
      </c>
      <c r="Q920" s="194">
        <v>4</v>
      </c>
      <c r="R920" s="194">
        <v>8</v>
      </c>
      <c r="S920" s="194">
        <v>116</v>
      </c>
      <c r="T920" s="194">
        <v>2</v>
      </c>
      <c r="U920" s="194">
        <v>10</v>
      </c>
      <c r="V920" s="194">
        <v>1</v>
      </c>
      <c r="W920" s="194">
        <v>16</v>
      </c>
      <c r="X920" s="195" t="s">
        <v>385</v>
      </c>
      <c r="Y920" s="195" t="s">
        <v>386</v>
      </c>
      <c r="Z920" s="195" t="s">
        <v>1231</v>
      </c>
      <c r="AA920" s="195" t="s">
        <v>1232</v>
      </c>
    </row>
    <row r="921" spans="1:27" x14ac:dyDescent="0.2">
      <c r="A921" s="194">
        <v>20983</v>
      </c>
      <c r="B921" s="195" t="s">
        <v>982</v>
      </c>
      <c r="C921" s="195" t="s">
        <v>983</v>
      </c>
      <c r="D921" s="195" t="s">
        <v>3481</v>
      </c>
      <c r="E921" s="195" t="s">
        <v>982</v>
      </c>
      <c r="F921" s="195" t="s">
        <v>982</v>
      </c>
      <c r="G921" s="195" t="s">
        <v>217</v>
      </c>
      <c r="H921" s="195" t="s">
        <v>662</v>
      </c>
      <c r="I921" s="195" t="s">
        <v>663</v>
      </c>
      <c r="J921" s="195" t="s">
        <v>343</v>
      </c>
      <c r="K921" s="195" t="s">
        <v>98</v>
      </c>
      <c r="L921" s="195" t="s">
        <v>166</v>
      </c>
      <c r="M921" s="195" t="s">
        <v>241</v>
      </c>
      <c r="N921" s="195" t="s">
        <v>358</v>
      </c>
      <c r="O921" s="195" t="s">
        <v>272</v>
      </c>
      <c r="P921" s="195" t="s">
        <v>1097</v>
      </c>
      <c r="Q921" s="194">
        <v>2</v>
      </c>
      <c r="R921" s="194">
        <v>30</v>
      </c>
      <c r="S921" s="194">
        <v>16</v>
      </c>
      <c r="T921" s="194">
        <v>1</v>
      </c>
      <c r="U921" s="194">
        <v>8</v>
      </c>
      <c r="V921" s="194">
        <v>1</v>
      </c>
      <c r="W921" s="194">
        <v>30</v>
      </c>
      <c r="X921" s="195" t="s">
        <v>385</v>
      </c>
      <c r="Y921" s="195" t="s">
        <v>386</v>
      </c>
      <c r="Z921" s="195" t="s">
        <v>1231</v>
      </c>
      <c r="AA921" s="195" t="s">
        <v>1232</v>
      </c>
    </row>
    <row r="922" spans="1:27" x14ac:dyDescent="0.2">
      <c r="A922" s="194">
        <v>20984</v>
      </c>
      <c r="B922" s="195" t="s">
        <v>985</v>
      </c>
      <c r="C922" s="195" t="s">
        <v>986</v>
      </c>
      <c r="D922" s="195" t="s">
        <v>3481</v>
      </c>
      <c r="E922" s="195" t="s">
        <v>982</v>
      </c>
      <c r="F922" s="195" t="s">
        <v>982</v>
      </c>
      <c r="G922" s="195" t="s">
        <v>217</v>
      </c>
      <c r="H922" s="195" t="s">
        <v>662</v>
      </c>
      <c r="I922" s="195" t="s">
        <v>663</v>
      </c>
      <c r="J922" s="195" t="s">
        <v>343</v>
      </c>
      <c r="K922" s="195" t="s">
        <v>98</v>
      </c>
      <c r="L922" s="195" t="s">
        <v>166</v>
      </c>
      <c r="M922" s="195" t="s">
        <v>241</v>
      </c>
      <c r="N922" s="195" t="s">
        <v>358</v>
      </c>
      <c r="O922" s="195" t="s">
        <v>272</v>
      </c>
      <c r="P922" s="195" t="s">
        <v>1097</v>
      </c>
      <c r="Q922" s="194">
        <v>2</v>
      </c>
      <c r="R922" s="194">
        <v>21</v>
      </c>
      <c r="S922" s="194">
        <v>16</v>
      </c>
      <c r="T922" s="194">
        <v>1</v>
      </c>
      <c r="U922" s="194">
        <v>8</v>
      </c>
      <c r="V922" s="194">
        <v>1</v>
      </c>
      <c r="W922" s="194">
        <v>21</v>
      </c>
      <c r="X922" s="195" t="s">
        <v>385</v>
      </c>
      <c r="Y922" s="195" t="s">
        <v>386</v>
      </c>
      <c r="Z922" s="195" t="s">
        <v>1231</v>
      </c>
      <c r="AA922" s="195" t="s">
        <v>1232</v>
      </c>
    </row>
    <row r="923" spans="1:27" x14ac:dyDescent="0.2">
      <c r="A923" s="194">
        <v>20985</v>
      </c>
      <c r="B923" s="195" t="s">
        <v>3482</v>
      </c>
      <c r="C923" s="195" t="s">
        <v>3482</v>
      </c>
      <c r="D923" s="195" t="s">
        <v>3483</v>
      </c>
      <c r="E923" s="195" t="s">
        <v>3482</v>
      </c>
      <c r="F923" s="195" t="s">
        <v>1009</v>
      </c>
      <c r="G923" s="195" t="s">
        <v>217</v>
      </c>
      <c r="H923" s="195" t="s">
        <v>429</v>
      </c>
      <c r="I923" s="195" t="s">
        <v>430</v>
      </c>
      <c r="J923" s="195" t="s">
        <v>431</v>
      </c>
      <c r="K923" s="195" t="s">
        <v>98</v>
      </c>
      <c r="L923" s="195" t="s">
        <v>166</v>
      </c>
      <c r="M923" s="195" t="s">
        <v>355</v>
      </c>
      <c r="N923" s="195" t="s">
        <v>418</v>
      </c>
      <c r="O923" s="195" t="s">
        <v>272</v>
      </c>
      <c r="P923" s="195" t="s">
        <v>1048</v>
      </c>
      <c r="Q923" s="194">
        <v>1</v>
      </c>
      <c r="R923" s="194">
        <v>18</v>
      </c>
      <c r="S923" s="194">
        <v>25</v>
      </c>
      <c r="T923" s="194">
        <v>1</v>
      </c>
      <c r="U923" s="194">
        <v>25</v>
      </c>
      <c r="V923" s="194">
        <v>1</v>
      </c>
      <c r="W923" s="194">
        <v>18</v>
      </c>
      <c r="X923" s="195" t="s">
        <v>1124</v>
      </c>
      <c r="Y923" s="195" t="s">
        <v>1125</v>
      </c>
      <c r="Z923" s="195" t="s">
        <v>1098</v>
      </c>
      <c r="AA923" s="195" t="s">
        <v>1099</v>
      </c>
    </row>
    <row r="924" spans="1:27" x14ac:dyDescent="0.2">
      <c r="A924" s="194">
        <v>20986</v>
      </c>
      <c r="B924" s="195" t="s">
        <v>3484</v>
      </c>
      <c r="C924" s="195" t="s">
        <v>3485</v>
      </c>
      <c r="D924" s="195" t="s">
        <v>3486</v>
      </c>
      <c r="E924" s="195" t="s">
        <v>3487</v>
      </c>
      <c r="F924" s="195" t="s">
        <v>3487</v>
      </c>
      <c r="G924" s="195" t="s">
        <v>217</v>
      </c>
      <c r="H924" s="195" t="s">
        <v>442</v>
      </c>
      <c r="I924" s="195" t="s">
        <v>443</v>
      </c>
      <c r="J924" s="195" t="s">
        <v>283</v>
      </c>
      <c r="K924" s="195" t="s">
        <v>98</v>
      </c>
      <c r="L924" s="195" t="s">
        <v>166</v>
      </c>
      <c r="M924" s="195" t="s">
        <v>489</v>
      </c>
      <c r="N924" s="195" t="s">
        <v>418</v>
      </c>
      <c r="O924" s="195" t="s">
        <v>272</v>
      </c>
      <c r="P924" s="195" t="s">
        <v>1048</v>
      </c>
      <c r="Q924" s="194">
        <v>3</v>
      </c>
      <c r="R924" s="194">
        <v>1</v>
      </c>
      <c r="S924" s="194">
        <v>54</v>
      </c>
      <c r="T924" s="194">
        <v>1</v>
      </c>
      <c r="U924" s="194">
        <v>18</v>
      </c>
      <c r="V924" s="194">
        <v>1</v>
      </c>
      <c r="W924" s="194">
        <v>1</v>
      </c>
      <c r="X924" s="195" t="s">
        <v>1970</v>
      </c>
      <c r="Y924" s="195" t="s">
        <v>1971</v>
      </c>
      <c r="Z924" s="195" t="s">
        <v>1098</v>
      </c>
      <c r="AA924" s="195" t="s">
        <v>1099</v>
      </c>
    </row>
    <row r="925" spans="1:27" x14ac:dyDescent="0.2">
      <c r="A925" s="194">
        <v>20987</v>
      </c>
      <c r="B925" s="195" t="s">
        <v>3488</v>
      </c>
      <c r="C925" s="195" t="s">
        <v>3489</v>
      </c>
      <c r="D925" s="195" t="s">
        <v>3486</v>
      </c>
      <c r="E925" s="195" t="s">
        <v>3487</v>
      </c>
      <c r="F925" s="195" t="s">
        <v>3487</v>
      </c>
      <c r="G925" s="195" t="s">
        <v>217</v>
      </c>
      <c r="H925" s="195" t="s">
        <v>442</v>
      </c>
      <c r="I925" s="195" t="s">
        <v>443</v>
      </c>
      <c r="J925" s="195" t="s">
        <v>283</v>
      </c>
      <c r="K925" s="195" t="s">
        <v>98</v>
      </c>
      <c r="L925" s="195" t="s">
        <v>166</v>
      </c>
      <c r="M925" s="195" t="s">
        <v>489</v>
      </c>
      <c r="N925" s="195" t="s">
        <v>418</v>
      </c>
      <c r="O925" s="195" t="s">
        <v>272</v>
      </c>
      <c r="P925" s="195" t="s">
        <v>1048</v>
      </c>
      <c r="Q925" s="194">
        <v>3</v>
      </c>
      <c r="R925" s="194">
        <v>1</v>
      </c>
      <c r="S925" s="194">
        <v>54</v>
      </c>
      <c r="T925" s="194">
        <v>1</v>
      </c>
      <c r="U925" s="194">
        <v>18</v>
      </c>
      <c r="V925" s="194">
        <v>1</v>
      </c>
      <c r="W925" s="194">
        <v>1</v>
      </c>
      <c r="X925" s="195" t="s">
        <v>1970</v>
      </c>
      <c r="Y925" s="195" t="s">
        <v>1971</v>
      </c>
      <c r="Z925" s="195" t="s">
        <v>1098</v>
      </c>
      <c r="AA925" s="195" t="s">
        <v>1099</v>
      </c>
    </row>
    <row r="926" spans="1:27" x14ac:dyDescent="0.2">
      <c r="A926" s="194">
        <v>20988</v>
      </c>
      <c r="B926" s="195" t="s">
        <v>3490</v>
      </c>
      <c r="C926" s="195" t="s">
        <v>3491</v>
      </c>
      <c r="D926" s="195" t="s">
        <v>3486</v>
      </c>
      <c r="E926" s="195" t="s">
        <v>3487</v>
      </c>
      <c r="F926" s="195" t="s">
        <v>3487</v>
      </c>
      <c r="G926" s="195" t="s">
        <v>217</v>
      </c>
      <c r="H926" s="195" t="s">
        <v>442</v>
      </c>
      <c r="I926" s="195" t="s">
        <v>443</v>
      </c>
      <c r="J926" s="195" t="s">
        <v>283</v>
      </c>
      <c r="K926" s="195" t="s">
        <v>98</v>
      </c>
      <c r="L926" s="195" t="s">
        <v>99</v>
      </c>
      <c r="M926" s="195" t="s">
        <v>489</v>
      </c>
      <c r="N926" s="195" t="s">
        <v>418</v>
      </c>
      <c r="O926" s="195" t="s">
        <v>272</v>
      </c>
      <c r="P926" s="195" t="s">
        <v>1048</v>
      </c>
      <c r="Q926" s="194">
        <v>3</v>
      </c>
      <c r="R926" s="194">
        <v>1</v>
      </c>
      <c r="S926" s="194">
        <v>54</v>
      </c>
      <c r="T926" s="194">
        <v>1</v>
      </c>
      <c r="U926" s="194">
        <v>18</v>
      </c>
      <c r="V926" s="194">
        <v>1</v>
      </c>
      <c r="W926" s="194">
        <v>1</v>
      </c>
      <c r="X926" s="195" t="s">
        <v>1970</v>
      </c>
      <c r="Y926" s="195" t="s">
        <v>1971</v>
      </c>
      <c r="Z926" s="195" t="s">
        <v>1098</v>
      </c>
      <c r="AA926" s="195" t="s">
        <v>1099</v>
      </c>
    </row>
    <row r="927" spans="1:27" x14ac:dyDescent="0.2">
      <c r="A927" s="194">
        <v>20989</v>
      </c>
      <c r="B927" s="195" t="s">
        <v>3492</v>
      </c>
      <c r="C927" s="195" t="s">
        <v>3493</v>
      </c>
      <c r="D927" s="195" t="s">
        <v>3494</v>
      </c>
      <c r="E927" s="195" t="s">
        <v>3495</v>
      </c>
      <c r="F927" s="195" t="s">
        <v>3496</v>
      </c>
      <c r="G927" s="195" t="s">
        <v>217</v>
      </c>
      <c r="H927" s="195" t="s">
        <v>290</v>
      </c>
      <c r="I927" s="195" t="s">
        <v>169</v>
      </c>
      <c r="J927" s="195" t="s">
        <v>291</v>
      </c>
      <c r="K927" s="195" t="s">
        <v>98</v>
      </c>
      <c r="L927" s="195" t="s">
        <v>166</v>
      </c>
      <c r="M927" s="195" t="s">
        <v>187</v>
      </c>
      <c r="N927" s="195" t="s">
        <v>418</v>
      </c>
      <c r="O927" s="195" t="s">
        <v>272</v>
      </c>
      <c r="P927" s="195" t="s">
        <v>1048</v>
      </c>
      <c r="Q927" s="194">
        <v>2</v>
      </c>
      <c r="R927" s="194">
        <v>6</v>
      </c>
      <c r="S927" s="194">
        <v>30</v>
      </c>
      <c r="T927" s="194">
        <v>1</v>
      </c>
      <c r="U927" s="194">
        <v>15</v>
      </c>
      <c r="V927" s="194">
        <v>1</v>
      </c>
      <c r="W927" s="194">
        <v>6</v>
      </c>
      <c r="X927" s="195" t="s">
        <v>369</v>
      </c>
      <c r="Y927" s="195" t="s">
        <v>340</v>
      </c>
      <c r="Z927" s="195" t="s">
        <v>1098</v>
      </c>
      <c r="AA927" s="195" t="s">
        <v>1099</v>
      </c>
    </row>
    <row r="928" spans="1:27" x14ac:dyDescent="0.2">
      <c r="A928" s="194">
        <v>20990</v>
      </c>
      <c r="B928" s="195" t="s">
        <v>3497</v>
      </c>
      <c r="C928" s="195" t="s">
        <v>3498</v>
      </c>
      <c r="D928" s="195" t="s">
        <v>3494</v>
      </c>
      <c r="E928" s="195" t="s">
        <v>3495</v>
      </c>
      <c r="F928" s="195" t="s">
        <v>3496</v>
      </c>
      <c r="G928" s="195" t="s">
        <v>217</v>
      </c>
      <c r="H928" s="195" t="s">
        <v>290</v>
      </c>
      <c r="I928" s="195" t="s">
        <v>169</v>
      </c>
      <c r="J928" s="195" t="s">
        <v>291</v>
      </c>
      <c r="K928" s="195" t="s">
        <v>98</v>
      </c>
      <c r="L928" s="195" t="s">
        <v>166</v>
      </c>
      <c r="M928" s="195" t="s">
        <v>187</v>
      </c>
      <c r="N928" s="195" t="s">
        <v>418</v>
      </c>
      <c r="O928" s="195" t="s">
        <v>272</v>
      </c>
      <c r="P928" s="195" t="s">
        <v>1048</v>
      </c>
      <c r="Q928" s="194">
        <v>2</v>
      </c>
      <c r="R928" s="194">
        <v>6</v>
      </c>
      <c r="S928" s="194">
        <v>30</v>
      </c>
      <c r="T928" s="194">
        <v>1</v>
      </c>
      <c r="U928" s="194">
        <v>15</v>
      </c>
      <c r="V928" s="194">
        <v>1</v>
      </c>
      <c r="W928" s="194">
        <v>6</v>
      </c>
      <c r="X928" s="195" t="s">
        <v>369</v>
      </c>
      <c r="Y928" s="195" t="s">
        <v>340</v>
      </c>
      <c r="Z928" s="195" t="s">
        <v>1098</v>
      </c>
      <c r="AA928" s="195" t="s">
        <v>1099</v>
      </c>
    </row>
    <row r="929" spans="1:27" x14ac:dyDescent="0.2">
      <c r="A929" s="194">
        <v>20991</v>
      </c>
      <c r="B929" s="195" t="s">
        <v>3499</v>
      </c>
      <c r="C929" s="195" t="s">
        <v>3500</v>
      </c>
      <c r="D929" s="195" t="s">
        <v>3501</v>
      </c>
      <c r="E929" s="195" t="s">
        <v>3502</v>
      </c>
      <c r="F929" s="195" t="s">
        <v>3503</v>
      </c>
      <c r="G929" s="195" t="s">
        <v>217</v>
      </c>
      <c r="H929" s="195" t="s">
        <v>290</v>
      </c>
      <c r="I929" s="195" t="s">
        <v>169</v>
      </c>
      <c r="J929" s="195" t="s">
        <v>291</v>
      </c>
      <c r="K929" s="195" t="s">
        <v>98</v>
      </c>
      <c r="L929" s="195" t="s">
        <v>99</v>
      </c>
      <c r="M929" s="195" t="s">
        <v>100</v>
      </c>
      <c r="N929" s="195" t="s">
        <v>418</v>
      </c>
      <c r="O929" s="195" t="s">
        <v>272</v>
      </c>
      <c r="P929" s="195" t="s">
        <v>1048</v>
      </c>
      <c r="Q929" s="194">
        <v>2</v>
      </c>
      <c r="R929" s="194">
        <v>6</v>
      </c>
      <c r="S929" s="194">
        <v>20</v>
      </c>
      <c r="T929" s="194">
        <v>1</v>
      </c>
      <c r="U929" s="194">
        <v>10</v>
      </c>
      <c r="V929" s="194">
        <v>1</v>
      </c>
      <c r="W929" s="194">
        <v>6</v>
      </c>
      <c r="X929" s="195" t="s">
        <v>369</v>
      </c>
      <c r="Y929" s="195" t="s">
        <v>340</v>
      </c>
      <c r="Z929" s="195" t="s">
        <v>1098</v>
      </c>
      <c r="AA929" s="195" t="s">
        <v>1099</v>
      </c>
    </row>
    <row r="930" spans="1:27" x14ac:dyDescent="0.2">
      <c r="A930" s="194">
        <v>20992</v>
      </c>
      <c r="B930" s="195" t="s">
        <v>3504</v>
      </c>
      <c r="C930" s="195" t="s">
        <v>3505</v>
      </c>
      <c r="D930" s="195" t="s">
        <v>3501</v>
      </c>
      <c r="E930" s="195" t="s">
        <v>3502</v>
      </c>
      <c r="F930" s="195" t="s">
        <v>3503</v>
      </c>
      <c r="G930" s="195" t="s">
        <v>217</v>
      </c>
      <c r="H930" s="195" t="s">
        <v>290</v>
      </c>
      <c r="I930" s="195" t="s">
        <v>169</v>
      </c>
      <c r="J930" s="195" t="s">
        <v>291</v>
      </c>
      <c r="K930" s="195" t="s">
        <v>98</v>
      </c>
      <c r="L930" s="195" t="s">
        <v>166</v>
      </c>
      <c r="M930" s="195" t="s">
        <v>187</v>
      </c>
      <c r="N930" s="195" t="s">
        <v>418</v>
      </c>
      <c r="O930" s="195" t="s">
        <v>272</v>
      </c>
      <c r="P930" s="195" t="s">
        <v>1048</v>
      </c>
      <c r="Q930" s="194">
        <v>2</v>
      </c>
      <c r="R930" s="194">
        <v>12</v>
      </c>
      <c r="S930" s="194">
        <v>20</v>
      </c>
      <c r="T930" s="194">
        <v>1</v>
      </c>
      <c r="U930" s="194">
        <v>10</v>
      </c>
      <c r="V930" s="194">
        <v>1</v>
      </c>
      <c r="W930" s="194">
        <v>12</v>
      </c>
      <c r="X930" s="195" t="s">
        <v>369</v>
      </c>
      <c r="Y930" s="195" t="s">
        <v>340</v>
      </c>
      <c r="Z930" s="195" t="s">
        <v>1098</v>
      </c>
      <c r="AA930" s="195" t="s">
        <v>1099</v>
      </c>
    </row>
    <row r="931" spans="1:27" x14ac:dyDescent="0.2">
      <c r="A931" s="194">
        <v>20993</v>
      </c>
      <c r="B931" s="195" t="s">
        <v>3506</v>
      </c>
      <c r="C931" s="195" t="s">
        <v>3507</v>
      </c>
      <c r="D931" s="195" t="s">
        <v>3508</v>
      </c>
      <c r="E931" s="195" t="s">
        <v>3509</v>
      </c>
      <c r="F931" s="195" t="s">
        <v>3510</v>
      </c>
      <c r="G931" s="195" t="s">
        <v>217</v>
      </c>
      <c r="H931" s="195" t="s">
        <v>290</v>
      </c>
      <c r="I931" s="195" t="s">
        <v>169</v>
      </c>
      <c r="J931" s="195" t="s">
        <v>291</v>
      </c>
      <c r="K931" s="195" t="s">
        <v>98</v>
      </c>
      <c r="L931" s="195" t="s">
        <v>166</v>
      </c>
      <c r="M931" s="195" t="s">
        <v>262</v>
      </c>
      <c r="N931" s="195" t="s">
        <v>418</v>
      </c>
      <c r="O931" s="195" t="s">
        <v>272</v>
      </c>
      <c r="P931" s="195" t="s">
        <v>1097</v>
      </c>
      <c r="Q931" s="194">
        <v>1</v>
      </c>
      <c r="R931" s="194">
        <v>6</v>
      </c>
      <c r="S931" s="194">
        <v>15</v>
      </c>
      <c r="T931" s="194">
        <v>1</v>
      </c>
      <c r="U931" s="194">
        <v>15</v>
      </c>
      <c r="V931" s="194">
        <v>1</v>
      </c>
      <c r="W931" s="194">
        <v>6</v>
      </c>
      <c r="X931" s="195" t="s">
        <v>392</v>
      </c>
      <c r="Y931" s="195" t="s">
        <v>393</v>
      </c>
      <c r="Z931" s="195" t="s">
        <v>1400</v>
      </c>
      <c r="AA931" s="195" t="s">
        <v>1401</v>
      </c>
    </row>
    <row r="932" spans="1:27" x14ac:dyDescent="0.2">
      <c r="A932" s="194">
        <v>20994</v>
      </c>
      <c r="B932" s="195" t="s">
        <v>3511</v>
      </c>
      <c r="C932" s="195" t="s">
        <v>3511</v>
      </c>
      <c r="D932" s="195" t="s">
        <v>3512</v>
      </c>
      <c r="E932" s="195" t="s">
        <v>3513</v>
      </c>
      <c r="F932" s="195" t="s">
        <v>3514</v>
      </c>
      <c r="G932" s="195" t="s">
        <v>217</v>
      </c>
      <c r="H932" s="195" t="s">
        <v>290</v>
      </c>
      <c r="I932" s="195" t="s">
        <v>169</v>
      </c>
      <c r="J932" s="195" t="s">
        <v>291</v>
      </c>
      <c r="K932" s="195" t="s">
        <v>98</v>
      </c>
      <c r="L932" s="195" t="s">
        <v>166</v>
      </c>
      <c r="M932" s="195" t="s">
        <v>187</v>
      </c>
      <c r="N932" s="195" t="s">
        <v>418</v>
      </c>
      <c r="O932" s="195" t="s">
        <v>272</v>
      </c>
      <c r="P932" s="195" t="s">
        <v>1048</v>
      </c>
      <c r="Q932" s="194">
        <v>1</v>
      </c>
      <c r="R932" s="194">
        <v>6</v>
      </c>
      <c r="S932" s="194">
        <v>15</v>
      </c>
      <c r="T932" s="194">
        <v>1</v>
      </c>
      <c r="U932" s="194">
        <v>15</v>
      </c>
      <c r="V932" s="194">
        <v>1</v>
      </c>
      <c r="W932" s="194">
        <v>6</v>
      </c>
      <c r="X932" s="195" t="s">
        <v>369</v>
      </c>
      <c r="Y932" s="195" t="s">
        <v>340</v>
      </c>
      <c r="Z932" s="195" t="s">
        <v>1098</v>
      </c>
      <c r="AA932" s="195" t="s">
        <v>1099</v>
      </c>
    </row>
    <row r="933" spans="1:27" x14ac:dyDescent="0.2">
      <c r="A933" s="194">
        <v>20995</v>
      </c>
      <c r="B933" s="195" t="s">
        <v>3515</v>
      </c>
      <c r="C933" s="195" t="s">
        <v>3515</v>
      </c>
      <c r="D933" s="195" t="s">
        <v>3516</v>
      </c>
      <c r="E933" s="195" t="s">
        <v>3515</v>
      </c>
      <c r="F933" s="195" t="s">
        <v>3515</v>
      </c>
      <c r="G933" s="195" t="s">
        <v>217</v>
      </c>
      <c r="H933" s="195" t="s">
        <v>290</v>
      </c>
      <c r="I933" s="195" t="s">
        <v>169</v>
      </c>
      <c r="J933" s="195" t="s">
        <v>291</v>
      </c>
      <c r="K933" s="195" t="s">
        <v>98</v>
      </c>
      <c r="L933" s="195" t="s">
        <v>166</v>
      </c>
      <c r="M933" s="195" t="s">
        <v>252</v>
      </c>
      <c r="N933" s="195" t="s">
        <v>418</v>
      </c>
      <c r="O933" s="195" t="s">
        <v>272</v>
      </c>
      <c r="P933" s="195" t="s">
        <v>1040</v>
      </c>
      <c r="Q933" s="194">
        <v>1</v>
      </c>
      <c r="R933" s="194">
        <v>12</v>
      </c>
      <c r="S933" s="194">
        <v>15</v>
      </c>
      <c r="T933" s="194">
        <v>1</v>
      </c>
      <c r="U933" s="194">
        <v>15</v>
      </c>
      <c r="V933" s="194">
        <v>1</v>
      </c>
      <c r="W933" s="194">
        <v>12</v>
      </c>
      <c r="X933" s="195" t="s">
        <v>369</v>
      </c>
      <c r="Y933" s="195" t="s">
        <v>340</v>
      </c>
      <c r="Z933" s="195" t="s">
        <v>1069</v>
      </c>
      <c r="AA933" s="195" t="s">
        <v>1070</v>
      </c>
    </row>
    <row r="934" spans="1:27" x14ac:dyDescent="0.2">
      <c r="A934" s="194">
        <v>20996</v>
      </c>
      <c r="B934" s="195" t="s">
        <v>3517</v>
      </c>
      <c r="C934" s="195" t="s">
        <v>3517</v>
      </c>
      <c r="D934" s="195" t="s">
        <v>3518</v>
      </c>
      <c r="E934" s="195" t="s">
        <v>3519</v>
      </c>
      <c r="F934" s="195" t="s">
        <v>3519</v>
      </c>
      <c r="G934" s="195" t="s">
        <v>217</v>
      </c>
      <c r="H934" s="195" t="s">
        <v>290</v>
      </c>
      <c r="I934" s="195" t="s">
        <v>169</v>
      </c>
      <c r="J934" s="195" t="s">
        <v>291</v>
      </c>
      <c r="K934" s="195" t="s">
        <v>98</v>
      </c>
      <c r="L934" s="195" t="s">
        <v>166</v>
      </c>
      <c r="M934" s="195" t="s">
        <v>252</v>
      </c>
      <c r="N934" s="195" t="s">
        <v>418</v>
      </c>
      <c r="O934" s="195" t="s">
        <v>272</v>
      </c>
      <c r="P934" s="195" t="s">
        <v>1048</v>
      </c>
      <c r="Q934" s="194">
        <v>1</v>
      </c>
      <c r="R934" s="194">
        <v>18</v>
      </c>
      <c r="S934" s="194">
        <v>12</v>
      </c>
      <c r="T934" s="194">
        <v>1</v>
      </c>
      <c r="U934" s="194">
        <v>12</v>
      </c>
      <c r="V934" s="194">
        <v>1</v>
      </c>
      <c r="W934" s="194">
        <v>18</v>
      </c>
      <c r="X934" s="195" t="s">
        <v>329</v>
      </c>
      <c r="Y934" s="195" t="s">
        <v>330</v>
      </c>
      <c r="Z934" s="195" t="s">
        <v>1098</v>
      </c>
      <c r="AA934" s="195" t="s">
        <v>1099</v>
      </c>
    </row>
    <row r="935" spans="1:27" x14ac:dyDescent="0.2">
      <c r="A935" s="194">
        <v>20997</v>
      </c>
      <c r="B935" s="195" t="s">
        <v>3520</v>
      </c>
      <c r="C935" s="195" t="s">
        <v>3520</v>
      </c>
      <c r="D935" s="195" t="s">
        <v>3521</v>
      </c>
      <c r="E935" s="195" t="s">
        <v>3520</v>
      </c>
      <c r="F935" s="195" t="s">
        <v>3520</v>
      </c>
      <c r="G935" s="195" t="s">
        <v>217</v>
      </c>
      <c r="H935" s="195" t="s">
        <v>290</v>
      </c>
      <c r="I935" s="195" t="s">
        <v>169</v>
      </c>
      <c r="J935" s="195" t="s">
        <v>291</v>
      </c>
      <c r="K935" s="195" t="s">
        <v>98</v>
      </c>
      <c r="L935" s="195" t="s">
        <v>166</v>
      </c>
      <c r="M935" s="195" t="s">
        <v>187</v>
      </c>
      <c r="N935" s="195" t="s">
        <v>418</v>
      </c>
      <c r="O935" s="195" t="s">
        <v>272</v>
      </c>
      <c r="P935" s="195" t="s">
        <v>1048</v>
      </c>
      <c r="Q935" s="194">
        <v>1</v>
      </c>
      <c r="R935" s="194">
        <v>12</v>
      </c>
      <c r="S935" s="194">
        <v>12</v>
      </c>
      <c r="T935" s="194">
        <v>1</v>
      </c>
      <c r="U935" s="194">
        <v>12</v>
      </c>
      <c r="V935" s="194">
        <v>1</v>
      </c>
      <c r="W935" s="194">
        <v>12</v>
      </c>
      <c r="X935" s="195" t="s">
        <v>369</v>
      </c>
      <c r="Y935" s="195" t="s">
        <v>340</v>
      </c>
      <c r="Z935" s="195" t="s">
        <v>1147</v>
      </c>
      <c r="AA935" s="195" t="s">
        <v>318</v>
      </c>
    </row>
    <row r="936" spans="1:27" x14ac:dyDescent="0.2">
      <c r="A936" s="194">
        <v>20998</v>
      </c>
      <c r="B936" s="195" t="s">
        <v>3522</v>
      </c>
      <c r="C936" s="195" t="s">
        <v>3523</v>
      </c>
      <c r="D936" s="195" t="s">
        <v>3524</v>
      </c>
      <c r="E936" s="195" t="s">
        <v>3523</v>
      </c>
      <c r="F936" s="195" t="s">
        <v>3523</v>
      </c>
      <c r="G936" s="195" t="s">
        <v>265</v>
      </c>
      <c r="H936" s="195" t="s">
        <v>117</v>
      </c>
      <c r="I936" s="195" t="s">
        <v>543</v>
      </c>
      <c r="J936" s="195" t="s">
        <v>544</v>
      </c>
      <c r="K936" s="195" t="s">
        <v>98</v>
      </c>
      <c r="L936" s="195" t="s">
        <v>118</v>
      </c>
      <c r="M936" s="195" t="s">
        <v>262</v>
      </c>
      <c r="N936" s="195" t="s">
        <v>201</v>
      </c>
      <c r="O936" s="195" t="s">
        <v>272</v>
      </c>
      <c r="P936" s="195" t="s">
        <v>1048</v>
      </c>
      <c r="Q936" s="194">
        <v>1</v>
      </c>
      <c r="R936" s="194">
        <v>2</v>
      </c>
      <c r="S936" s="194">
        <v>12</v>
      </c>
      <c r="T936" s="194">
        <v>1</v>
      </c>
      <c r="U936" s="194">
        <v>12</v>
      </c>
      <c r="V936" s="194">
        <v>1</v>
      </c>
      <c r="W936" s="194">
        <v>2</v>
      </c>
      <c r="X936" s="195" t="s">
        <v>370</v>
      </c>
      <c r="Y936" s="195" t="s">
        <v>371</v>
      </c>
      <c r="Z936" s="195" t="s">
        <v>1400</v>
      </c>
      <c r="AA936" s="195" t="s">
        <v>1401</v>
      </c>
    </row>
    <row r="937" spans="1:27" x14ac:dyDescent="0.2">
      <c r="A937" s="112">
        <v>18019</v>
      </c>
      <c r="B937" s="113" t="s">
        <v>764</v>
      </c>
      <c r="C937" s="113" t="s">
        <v>765</v>
      </c>
      <c r="D937" s="113" t="s">
        <v>761</v>
      </c>
      <c r="E937" s="113" t="s">
        <v>762</v>
      </c>
      <c r="F937" s="113" t="s">
        <v>763</v>
      </c>
      <c r="G937" s="113" t="s">
        <v>265</v>
      </c>
      <c r="H937" s="113" t="s">
        <v>117</v>
      </c>
      <c r="I937" s="113" t="s">
        <v>130</v>
      </c>
      <c r="J937" s="113" t="s">
        <v>351</v>
      </c>
      <c r="K937" s="113" t="s">
        <v>98</v>
      </c>
      <c r="L937" s="113" t="s">
        <v>99</v>
      </c>
      <c r="M937" s="113" t="s">
        <v>187</v>
      </c>
      <c r="N937" s="113" t="s">
        <v>123</v>
      </c>
      <c r="O937" s="113" t="s">
        <v>272</v>
      </c>
      <c r="P937" s="113" t="s">
        <v>313</v>
      </c>
      <c r="Q937" s="112">
        <v>10</v>
      </c>
      <c r="R937" s="112">
        <v>26</v>
      </c>
      <c r="S937" s="112">
        <v>20</v>
      </c>
      <c r="T937" s="112">
        <v>2</v>
      </c>
      <c r="U937" s="112">
        <v>10</v>
      </c>
      <c r="V937" s="112">
        <v>1</v>
      </c>
      <c r="W937" s="112">
        <v>52</v>
      </c>
      <c r="X937" s="113" t="s">
        <v>333</v>
      </c>
      <c r="Y937" s="113" t="s">
        <v>334</v>
      </c>
      <c r="Z937" s="113" t="s">
        <v>297</v>
      </c>
      <c r="AA937" s="113" t="s">
        <v>298</v>
      </c>
    </row>
    <row r="938" spans="1:27" x14ac:dyDescent="0.2">
      <c r="A938" s="112">
        <v>18020</v>
      </c>
      <c r="B938" s="113" t="s">
        <v>766</v>
      </c>
      <c r="C938" s="113" t="s">
        <v>767</v>
      </c>
      <c r="D938" s="113" t="s">
        <v>761</v>
      </c>
      <c r="E938" s="113" t="s">
        <v>762</v>
      </c>
      <c r="F938" s="113" t="s">
        <v>763</v>
      </c>
      <c r="G938" s="113" t="s">
        <v>265</v>
      </c>
      <c r="H938" s="113" t="s">
        <v>117</v>
      </c>
      <c r="I938" s="113" t="s">
        <v>130</v>
      </c>
      <c r="J938" s="113" t="s">
        <v>351</v>
      </c>
      <c r="K938" s="113" t="s">
        <v>98</v>
      </c>
      <c r="L938" s="113" t="s">
        <v>99</v>
      </c>
      <c r="M938" s="113" t="s">
        <v>187</v>
      </c>
      <c r="N938" s="113" t="s">
        <v>123</v>
      </c>
      <c r="O938" s="113" t="s">
        <v>272</v>
      </c>
      <c r="P938" s="113" t="s">
        <v>313</v>
      </c>
      <c r="Q938" s="112">
        <v>10</v>
      </c>
      <c r="R938" s="112">
        <v>26</v>
      </c>
      <c r="S938" s="112">
        <v>20</v>
      </c>
      <c r="T938" s="112">
        <v>2</v>
      </c>
      <c r="U938" s="112">
        <v>10</v>
      </c>
      <c r="V938" s="112">
        <v>1</v>
      </c>
      <c r="W938" s="112">
        <v>52</v>
      </c>
      <c r="X938" s="113" t="s">
        <v>333</v>
      </c>
      <c r="Y938" s="113" t="s">
        <v>334</v>
      </c>
      <c r="Z938" s="113" t="s">
        <v>297</v>
      </c>
      <c r="AA938" s="113" t="s">
        <v>298</v>
      </c>
    </row>
    <row r="939" spans="1:27" x14ac:dyDescent="0.2">
      <c r="A939" s="112">
        <v>18021</v>
      </c>
      <c r="B939" s="113" t="s">
        <v>768</v>
      </c>
      <c r="C939" s="113" t="s">
        <v>769</v>
      </c>
      <c r="D939" s="113" t="s">
        <v>761</v>
      </c>
      <c r="E939" s="113" t="s">
        <v>762</v>
      </c>
      <c r="F939" s="113" t="s">
        <v>763</v>
      </c>
      <c r="G939" s="113" t="s">
        <v>265</v>
      </c>
      <c r="H939" s="113" t="s">
        <v>117</v>
      </c>
      <c r="I939" s="113" t="s">
        <v>130</v>
      </c>
      <c r="J939" s="113" t="s">
        <v>351</v>
      </c>
      <c r="K939" s="113" t="s">
        <v>98</v>
      </c>
      <c r="L939" s="113" t="s">
        <v>99</v>
      </c>
      <c r="M939" s="113" t="s">
        <v>187</v>
      </c>
      <c r="N939" s="113" t="s">
        <v>123</v>
      </c>
      <c r="O939" s="113" t="s">
        <v>272</v>
      </c>
      <c r="P939" s="113" t="s">
        <v>313</v>
      </c>
      <c r="Q939" s="112">
        <v>10</v>
      </c>
      <c r="R939" s="112">
        <v>26</v>
      </c>
      <c r="S939" s="112">
        <v>30</v>
      </c>
      <c r="T939" s="112">
        <v>2</v>
      </c>
      <c r="U939" s="112">
        <v>15</v>
      </c>
      <c r="V939" s="112">
        <v>1</v>
      </c>
      <c r="W939" s="112">
        <v>52</v>
      </c>
      <c r="X939" s="113" t="s">
        <v>333</v>
      </c>
      <c r="Y939" s="113" t="s">
        <v>334</v>
      </c>
      <c r="Z939" s="113" t="s">
        <v>297</v>
      </c>
      <c r="AA939" s="113" t="s">
        <v>298</v>
      </c>
    </row>
    <row r="940" spans="1:27" x14ac:dyDescent="0.2">
      <c r="A940" s="112">
        <v>18022</v>
      </c>
      <c r="B940" s="113" t="s">
        <v>770</v>
      </c>
      <c r="C940" s="113" t="s">
        <v>771</v>
      </c>
      <c r="D940" s="113" t="s">
        <v>761</v>
      </c>
      <c r="E940" s="113" t="s">
        <v>762</v>
      </c>
      <c r="F940" s="113" t="s">
        <v>763</v>
      </c>
      <c r="G940" s="113" t="s">
        <v>265</v>
      </c>
      <c r="H940" s="113" t="s">
        <v>117</v>
      </c>
      <c r="I940" s="113" t="s">
        <v>130</v>
      </c>
      <c r="J940" s="113" t="s">
        <v>351</v>
      </c>
      <c r="K940" s="113" t="s">
        <v>98</v>
      </c>
      <c r="L940" s="113" t="s">
        <v>99</v>
      </c>
      <c r="M940" s="113" t="s">
        <v>187</v>
      </c>
      <c r="N940" s="113" t="s">
        <v>123</v>
      </c>
      <c r="O940" s="113" t="s">
        <v>272</v>
      </c>
      <c r="P940" s="113" t="s">
        <v>313</v>
      </c>
      <c r="Q940" s="112">
        <v>10</v>
      </c>
      <c r="R940" s="112">
        <v>26</v>
      </c>
      <c r="S940" s="112">
        <v>9</v>
      </c>
      <c r="T940" s="112">
        <v>1</v>
      </c>
      <c r="U940" s="112">
        <v>9</v>
      </c>
      <c r="V940" s="112">
        <v>1</v>
      </c>
      <c r="W940" s="112">
        <v>26</v>
      </c>
      <c r="X940" s="113" t="s">
        <v>333</v>
      </c>
      <c r="Y940" s="113" t="s">
        <v>334</v>
      </c>
      <c r="Z940" s="113" t="s">
        <v>297</v>
      </c>
      <c r="AA940" s="113" t="s">
        <v>298</v>
      </c>
    </row>
    <row r="941" spans="1:27" x14ac:dyDescent="0.2">
      <c r="A941" s="112">
        <v>18023</v>
      </c>
      <c r="B941" s="113" t="s">
        <v>772</v>
      </c>
      <c r="C941" s="113" t="s">
        <v>773</v>
      </c>
      <c r="D941" s="113" t="s">
        <v>761</v>
      </c>
      <c r="E941" s="113" t="s">
        <v>762</v>
      </c>
      <c r="F941" s="113" t="s">
        <v>763</v>
      </c>
      <c r="G941" s="113" t="s">
        <v>265</v>
      </c>
      <c r="H941" s="113" t="s">
        <v>117</v>
      </c>
      <c r="I941" s="113" t="s">
        <v>130</v>
      </c>
      <c r="J941" s="113" t="s">
        <v>351</v>
      </c>
      <c r="K941" s="113" t="s">
        <v>98</v>
      </c>
      <c r="L941" s="113" t="s">
        <v>99</v>
      </c>
      <c r="M941" s="113" t="s">
        <v>187</v>
      </c>
      <c r="N941" s="113" t="s">
        <v>123</v>
      </c>
      <c r="O941" s="113" t="s">
        <v>272</v>
      </c>
      <c r="P941" s="113" t="s">
        <v>313</v>
      </c>
      <c r="Q941" s="112">
        <v>10</v>
      </c>
      <c r="R941" s="112">
        <v>26</v>
      </c>
      <c r="S941" s="112">
        <v>10</v>
      </c>
      <c r="T941" s="112">
        <v>1</v>
      </c>
      <c r="U941" s="112">
        <v>10</v>
      </c>
      <c r="V941" s="112">
        <v>1</v>
      </c>
      <c r="W941" s="112">
        <v>26</v>
      </c>
      <c r="X941" s="113" t="s">
        <v>320</v>
      </c>
      <c r="Y941" s="113" t="s">
        <v>321</v>
      </c>
      <c r="Z941" s="113" t="s">
        <v>297</v>
      </c>
      <c r="AA941" s="113" t="s">
        <v>298</v>
      </c>
    </row>
    <row r="942" spans="1:27" x14ac:dyDescent="0.2">
      <c r="A942" s="112">
        <v>18024</v>
      </c>
      <c r="B942" s="113" t="s">
        <v>774</v>
      </c>
      <c r="C942" s="113" t="s">
        <v>775</v>
      </c>
      <c r="D942" s="113" t="s">
        <v>761</v>
      </c>
      <c r="E942" s="113" t="s">
        <v>762</v>
      </c>
      <c r="F942" s="113" t="s">
        <v>763</v>
      </c>
      <c r="G942" s="113" t="s">
        <v>265</v>
      </c>
      <c r="H942" s="113" t="s">
        <v>117</v>
      </c>
      <c r="I942" s="113" t="s">
        <v>130</v>
      </c>
      <c r="J942" s="113" t="s">
        <v>351</v>
      </c>
      <c r="K942" s="113" t="s">
        <v>98</v>
      </c>
      <c r="L942" s="113" t="s">
        <v>99</v>
      </c>
      <c r="M942" s="113" t="s">
        <v>100</v>
      </c>
      <c r="N942" s="113" t="s">
        <v>123</v>
      </c>
      <c r="O942" s="113" t="s">
        <v>272</v>
      </c>
      <c r="P942" s="113" t="s">
        <v>313</v>
      </c>
      <c r="Q942" s="112">
        <v>10</v>
      </c>
      <c r="R942" s="112">
        <v>26</v>
      </c>
      <c r="S942" s="112">
        <v>10</v>
      </c>
      <c r="T942" s="112">
        <v>1</v>
      </c>
      <c r="U942" s="112">
        <v>10</v>
      </c>
      <c r="V942" s="112">
        <v>1</v>
      </c>
      <c r="W942" s="112">
        <v>26</v>
      </c>
      <c r="X942" s="113" t="s">
        <v>490</v>
      </c>
      <c r="Y942" s="113" t="s">
        <v>491</v>
      </c>
      <c r="Z942" s="113" t="s">
        <v>479</v>
      </c>
      <c r="AA942" s="113" t="s">
        <v>480</v>
      </c>
    </row>
    <row r="943" spans="1:27" x14ac:dyDescent="0.2">
      <c r="A943" s="112">
        <v>18025</v>
      </c>
      <c r="B943" s="113" t="s">
        <v>776</v>
      </c>
      <c r="C943" s="113" t="s">
        <v>777</v>
      </c>
      <c r="D943" s="113" t="s">
        <v>761</v>
      </c>
      <c r="E943" s="113" t="s">
        <v>762</v>
      </c>
      <c r="F943" s="113" t="s">
        <v>763</v>
      </c>
      <c r="G943" s="113" t="s">
        <v>265</v>
      </c>
      <c r="H943" s="113" t="s">
        <v>117</v>
      </c>
      <c r="I943" s="113" t="s">
        <v>130</v>
      </c>
      <c r="J943" s="113" t="s">
        <v>351</v>
      </c>
      <c r="K943" s="113" t="s">
        <v>98</v>
      </c>
      <c r="L943" s="113" t="s">
        <v>99</v>
      </c>
      <c r="M943" s="113" t="s">
        <v>100</v>
      </c>
      <c r="N943" s="113" t="s">
        <v>123</v>
      </c>
      <c r="O943" s="113" t="s">
        <v>272</v>
      </c>
      <c r="P943" s="113" t="s">
        <v>313</v>
      </c>
      <c r="Q943" s="112">
        <v>10</v>
      </c>
      <c r="R943" s="112">
        <v>26</v>
      </c>
      <c r="S943" s="112">
        <v>10</v>
      </c>
      <c r="T943" s="112">
        <v>1</v>
      </c>
      <c r="U943" s="112">
        <v>10</v>
      </c>
      <c r="V943" s="112">
        <v>1</v>
      </c>
      <c r="W943" s="112">
        <v>26</v>
      </c>
      <c r="X943" s="113" t="s">
        <v>490</v>
      </c>
      <c r="Y943" s="113" t="s">
        <v>491</v>
      </c>
      <c r="Z943" s="113" t="s">
        <v>479</v>
      </c>
      <c r="AA943" s="113" t="s">
        <v>480</v>
      </c>
    </row>
    <row r="944" spans="1:27" x14ac:dyDescent="0.2">
      <c r="A944" s="112">
        <v>18026</v>
      </c>
      <c r="B944" s="113" t="s">
        <v>778</v>
      </c>
      <c r="C944" s="113" t="s">
        <v>779</v>
      </c>
      <c r="D944" s="113" t="s">
        <v>761</v>
      </c>
      <c r="E944" s="113" t="s">
        <v>762</v>
      </c>
      <c r="F944" s="113" t="s">
        <v>763</v>
      </c>
      <c r="G944" s="113" t="s">
        <v>265</v>
      </c>
      <c r="H944" s="113" t="s">
        <v>117</v>
      </c>
      <c r="I944" s="113" t="s">
        <v>130</v>
      </c>
      <c r="J944" s="113" t="s">
        <v>351</v>
      </c>
      <c r="K944" s="113" t="s">
        <v>98</v>
      </c>
      <c r="L944" s="113" t="s">
        <v>99</v>
      </c>
      <c r="M944" s="113" t="s">
        <v>100</v>
      </c>
      <c r="N944" s="113" t="s">
        <v>123</v>
      </c>
      <c r="O944" s="113" t="s">
        <v>272</v>
      </c>
      <c r="P944" s="113" t="s">
        <v>313</v>
      </c>
      <c r="Q944" s="112">
        <v>10</v>
      </c>
      <c r="R944" s="112">
        <v>26</v>
      </c>
      <c r="S944" s="112">
        <v>10</v>
      </c>
      <c r="T944" s="112">
        <v>1</v>
      </c>
      <c r="U944" s="112">
        <v>10</v>
      </c>
      <c r="V944" s="112">
        <v>1</v>
      </c>
      <c r="W944" s="112">
        <v>26</v>
      </c>
      <c r="X944" s="113" t="s">
        <v>490</v>
      </c>
      <c r="Y944" s="113" t="s">
        <v>491</v>
      </c>
      <c r="Z944" s="113" t="s">
        <v>479</v>
      </c>
      <c r="AA944" s="113" t="s">
        <v>480</v>
      </c>
    </row>
    <row r="945" spans="1:27" x14ac:dyDescent="0.2">
      <c r="A945" s="112">
        <v>18027</v>
      </c>
      <c r="B945" s="113" t="s">
        <v>780</v>
      </c>
      <c r="C945" s="113" t="s">
        <v>781</v>
      </c>
      <c r="D945" s="113" t="s">
        <v>782</v>
      </c>
      <c r="E945" s="113" t="s">
        <v>783</v>
      </c>
      <c r="F945" s="113" t="s">
        <v>784</v>
      </c>
      <c r="G945" s="113" t="s">
        <v>265</v>
      </c>
      <c r="H945" s="113" t="s">
        <v>117</v>
      </c>
      <c r="I945" s="113" t="s">
        <v>234</v>
      </c>
      <c r="J945" s="113" t="s">
        <v>319</v>
      </c>
      <c r="K945" s="113" t="s">
        <v>98</v>
      </c>
      <c r="L945" s="113" t="s">
        <v>118</v>
      </c>
      <c r="M945" s="113" t="s">
        <v>233</v>
      </c>
      <c r="N945" s="113" t="s">
        <v>123</v>
      </c>
      <c r="O945" s="113" t="s">
        <v>272</v>
      </c>
      <c r="P945" s="113" t="s">
        <v>313</v>
      </c>
      <c r="Q945" s="112">
        <v>3</v>
      </c>
      <c r="R945" s="112">
        <v>2</v>
      </c>
      <c r="S945" s="112">
        <v>60</v>
      </c>
      <c r="T945" s="112">
        <v>3</v>
      </c>
      <c r="U945" s="112">
        <v>20</v>
      </c>
      <c r="V945" s="112">
        <v>1</v>
      </c>
      <c r="W945" s="112">
        <v>6</v>
      </c>
      <c r="X945" s="113" t="s">
        <v>333</v>
      </c>
      <c r="Y945" s="113" t="s">
        <v>334</v>
      </c>
      <c r="Z945" s="113" t="s">
        <v>331</v>
      </c>
      <c r="AA945" s="113" t="s">
        <v>332</v>
      </c>
    </row>
    <row r="946" spans="1:27" x14ac:dyDescent="0.2">
      <c r="A946" s="112">
        <v>18028</v>
      </c>
      <c r="B946" s="113" t="s">
        <v>785</v>
      </c>
      <c r="C946" s="113" t="s">
        <v>786</v>
      </c>
      <c r="D946" s="113" t="s">
        <v>782</v>
      </c>
      <c r="E946" s="113" t="s">
        <v>783</v>
      </c>
      <c r="F946" s="113" t="s">
        <v>784</v>
      </c>
      <c r="G946" s="113" t="s">
        <v>265</v>
      </c>
      <c r="H946" s="113" t="s">
        <v>117</v>
      </c>
      <c r="I946" s="113" t="s">
        <v>234</v>
      </c>
      <c r="J946" s="113" t="s">
        <v>319</v>
      </c>
      <c r="K946" s="113" t="s">
        <v>98</v>
      </c>
      <c r="L946" s="113" t="s">
        <v>118</v>
      </c>
      <c r="M946" s="113" t="s">
        <v>233</v>
      </c>
      <c r="N946" s="113" t="s">
        <v>123</v>
      </c>
      <c r="O946" s="113" t="s">
        <v>272</v>
      </c>
      <c r="P946" s="113" t="s">
        <v>313</v>
      </c>
      <c r="Q946" s="112">
        <v>3</v>
      </c>
      <c r="R946" s="112">
        <v>2</v>
      </c>
      <c r="S946" s="112">
        <v>60</v>
      </c>
      <c r="T946" s="112">
        <v>3</v>
      </c>
      <c r="U946" s="112">
        <v>20</v>
      </c>
      <c r="V946" s="112">
        <v>1</v>
      </c>
      <c r="W946" s="112">
        <v>6</v>
      </c>
      <c r="X946" s="113" t="s">
        <v>333</v>
      </c>
      <c r="Y946" s="113" t="s">
        <v>334</v>
      </c>
      <c r="Z946" s="113" t="s">
        <v>331</v>
      </c>
      <c r="AA946" s="113" t="s">
        <v>332</v>
      </c>
    </row>
    <row r="947" spans="1:27" x14ac:dyDescent="0.2">
      <c r="A947" s="112">
        <v>18029</v>
      </c>
      <c r="B947" s="113" t="s">
        <v>787</v>
      </c>
      <c r="C947" s="113" t="s">
        <v>788</v>
      </c>
      <c r="D947" s="113" t="s">
        <v>782</v>
      </c>
      <c r="E947" s="113" t="s">
        <v>783</v>
      </c>
      <c r="F947" s="113" t="s">
        <v>784</v>
      </c>
      <c r="G947" s="113" t="s">
        <v>265</v>
      </c>
      <c r="H947" s="113" t="s">
        <v>117</v>
      </c>
      <c r="I947" s="113" t="s">
        <v>234</v>
      </c>
      <c r="J947" s="113" t="s">
        <v>319</v>
      </c>
      <c r="K947" s="113" t="s">
        <v>98</v>
      </c>
      <c r="L947" s="113" t="s">
        <v>118</v>
      </c>
      <c r="M947" s="113" t="s">
        <v>233</v>
      </c>
      <c r="N947" s="113" t="s">
        <v>123</v>
      </c>
      <c r="O947" s="113" t="s">
        <v>272</v>
      </c>
      <c r="P947" s="113" t="s">
        <v>313</v>
      </c>
      <c r="Q947" s="112">
        <v>3</v>
      </c>
      <c r="R947" s="112">
        <v>2</v>
      </c>
      <c r="S947" s="112">
        <v>60</v>
      </c>
      <c r="T947" s="112">
        <v>3</v>
      </c>
      <c r="U947" s="112">
        <v>20</v>
      </c>
      <c r="V947" s="112">
        <v>1</v>
      </c>
      <c r="W947" s="112">
        <v>6</v>
      </c>
      <c r="X947" s="113" t="s">
        <v>333</v>
      </c>
      <c r="Y947" s="113" t="s">
        <v>334</v>
      </c>
      <c r="Z947" s="113" t="s">
        <v>331</v>
      </c>
      <c r="AA947" s="113" t="s">
        <v>332</v>
      </c>
    </row>
    <row r="948" spans="1:27" x14ac:dyDescent="0.2">
      <c r="A948" s="112">
        <v>18030</v>
      </c>
      <c r="B948" s="113" t="s">
        <v>789</v>
      </c>
      <c r="C948" s="113" t="s">
        <v>789</v>
      </c>
      <c r="D948" s="113" t="s">
        <v>790</v>
      </c>
      <c r="E948" s="113" t="s">
        <v>791</v>
      </c>
      <c r="F948" s="113" t="s">
        <v>791</v>
      </c>
      <c r="G948" s="113" t="s">
        <v>265</v>
      </c>
      <c r="H948" s="113" t="s">
        <v>117</v>
      </c>
      <c r="I948" s="113" t="s">
        <v>543</v>
      </c>
      <c r="J948" s="113" t="s">
        <v>544</v>
      </c>
      <c r="K948" s="113" t="s">
        <v>98</v>
      </c>
      <c r="L948" s="113" t="s">
        <v>118</v>
      </c>
      <c r="M948" s="113" t="s">
        <v>187</v>
      </c>
      <c r="N948" s="113" t="s">
        <v>123</v>
      </c>
      <c r="O948" s="113" t="s">
        <v>292</v>
      </c>
      <c r="P948" s="113" t="s">
        <v>151</v>
      </c>
      <c r="Q948" s="112">
        <v>5</v>
      </c>
      <c r="R948" s="112">
        <v>2</v>
      </c>
      <c r="S948" s="112">
        <v>90</v>
      </c>
      <c r="T948" s="112">
        <v>3</v>
      </c>
      <c r="U948" s="112">
        <v>30</v>
      </c>
      <c r="V948" s="112">
        <v>1</v>
      </c>
      <c r="W948" s="112">
        <v>6</v>
      </c>
      <c r="X948" s="113" t="s">
        <v>296</v>
      </c>
      <c r="Y948" s="113" t="s">
        <v>161</v>
      </c>
      <c r="Z948" s="113" t="s">
        <v>297</v>
      </c>
      <c r="AA948" s="113" t="s">
        <v>298</v>
      </c>
    </row>
    <row r="949" spans="1:27" x14ac:dyDescent="0.2">
      <c r="A949" s="112">
        <v>18031</v>
      </c>
      <c r="B949" s="113" t="s">
        <v>792</v>
      </c>
      <c r="C949" s="113" t="s">
        <v>792</v>
      </c>
      <c r="D949" s="113" t="s">
        <v>790</v>
      </c>
      <c r="E949" s="113" t="s">
        <v>791</v>
      </c>
      <c r="F949" s="113" t="s">
        <v>791</v>
      </c>
      <c r="G949" s="113" t="s">
        <v>265</v>
      </c>
      <c r="H949" s="113" t="s">
        <v>117</v>
      </c>
      <c r="I949" s="113" t="s">
        <v>543</v>
      </c>
      <c r="J949" s="113" t="s">
        <v>544</v>
      </c>
      <c r="K949" s="113" t="s">
        <v>98</v>
      </c>
      <c r="L949" s="113" t="s">
        <v>118</v>
      </c>
      <c r="M949" s="113" t="s">
        <v>187</v>
      </c>
      <c r="N949" s="113" t="s">
        <v>123</v>
      </c>
      <c r="O949" s="113" t="s">
        <v>292</v>
      </c>
      <c r="P949" s="113" t="s">
        <v>151</v>
      </c>
      <c r="Q949" s="112">
        <v>5</v>
      </c>
      <c r="R949" s="112">
        <v>2</v>
      </c>
      <c r="S949" s="112">
        <v>90</v>
      </c>
      <c r="T949" s="112">
        <v>3</v>
      </c>
      <c r="U949" s="112">
        <v>30</v>
      </c>
      <c r="V949" s="112">
        <v>1</v>
      </c>
      <c r="W949" s="112">
        <v>6</v>
      </c>
      <c r="X949" s="113" t="s">
        <v>296</v>
      </c>
      <c r="Y949" s="113" t="s">
        <v>161</v>
      </c>
      <c r="Z949" s="113" t="s">
        <v>297</v>
      </c>
      <c r="AA949" s="113" t="s">
        <v>298</v>
      </c>
    </row>
    <row r="950" spans="1:27" x14ac:dyDescent="0.2">
      <c r="A950" s="112">
        <v>18032</v>
      </c>
      <c r="B950" s="113" t="s">
        <v>793</v>
      </c>
      <c r="C950" s="113" t="s">
        <v>793</v>
      </c>
      <c r="D950" s="113" t="s">
        <v>790</v>
      </c>
      <c r="E950" s="113" t="s">
        <v>791</v>
      </c>
      <c r="F950" s="113" t="s">
        <v>791</v>
      </c>
      <c r="G950" s="113" t="s">
        <v>265</v>
      </c>
      <c r="H950" s="113" t="s">
        <v>117</v>
      </c>
      <c r="I950" s="113" t="s">
        <v>543</v>
      </c>
      <c r="J950" s="113" t="s">
        <v>544</v>
      </c>
      <c r="K950" s="113" t="s">
        <v>98</v>
      </c>
      <c r="L950" s="113" t="s">
        <v>118</v>
      </c>
      <c r="M950" s="113" t="s">
        <v>187</v>
      </c>
      <c r="N950" s="113" t="s">
        <v>123</v>
      </c>
      <c r="O950" s="113" t="s">
        <v>292</v>
      </c>
      <c r="P950" s="113" t="s">
        <v>151</v>
      </c>
      <c r="Q950" s="112">
        <v>5</v>
      </c>
      <c r="R950" s="112">
        <v>2</v>
      </c>
      <c r="S950" s="112">
        <v>90</v>
      </c>
      <c r="T950" s="112">
        <v>3</v>
      </c>
      <c r="U950" s="112">
        <v>30</v>
      </c>
      <c r="V950" s="112">
        <v>1</v>
      </c>
      <c r="W950" s="112">
        <v>6</v>
      </c>
      <c r="X950" s="113" t="s">
        <v>296</v>
      </c>
      <c r="Y950" s="113" t="s">
        <v>161</v>
      </c>
      <c r="Z950" s="113" t="s">
        <v>297</v>
      </c>
      <c r="AA950" s="113" t="s">
        <v>298</v>
      </c>
    </row>
    <row r="951" spans="1:27" x14ac:dyDescent="0.2">
      <c r="A951" s="112">
        <v>18033</v>
      </c>
      <c r="B951" s="113" t="s">
        <v>794</v>
      </c>
      <c r="C951" s="113" t="s">
        <v>794</v>
      </c>
      <c r="D951" s="113" t="s">
        <v>790</v>
      </c>
      <c r="E951" s="113" t="s">
        <v>791</v>
      </c>
      <c r="F951" s="113" t="s">
        <v>791</v>
      </c>
      <c r="G951" s="113" t="s">
        <v>265</v>
      </c>
      <c r="H951" s="113" t="s">
        <v>117</v>
      </c>
      <c r="I951" s="113" t="s">
        <v>543</v>
      </c>
      <c r="J951" s="113" t="s">
        <v>544</v>
      </c>
      <c r="K951" s="113" t="s">
        <v>98</v>
      </c>
      <c r="L951" s="113" t="s">
        <v>118</v>
      </c>
      <c r="M951" s="113" t="s">
        <v>187</v>
      </c>
      <c r="N951" s="113" t="s">
        <v>123</v>
      </c>
      <c r="O951" s="113" t="s">
        <v>292</v>
      </c>
      <c r="P951" s="113" t="s">
        <v>151</v>
      </c>
      <c r="Q951" s="112">
        <v>5</v>
      </c>
      <c r="R951" s="112">
        <v>2</v>
      </c>
      <c r="S951" s="112">
        <v>90</v>
      </c>
      <c r="T951" s="112">
        <v>3</v>
      </c>
      <c r="U951" s="112">
        <v>30</v>
      </c>
      <c r="V951" s="112">
        <v>1</v>
      </c>
      <c r="W951" s="112">
        <v>6</v>
      </c>
      <c r="X951" s="113" t="s">
        <v>296</v>
      </c>
      <c r="Y951" s="113" t="s">
        <v>161</v>
      </c>
      <c r="Z951" s="113" t="s">
        <v>297</v>
      </c>
      <c r="AA951" s="113" t="s">
        <v>298</v>
      </c>
    </row>
    <row r="952" spans="1:27" x14ac:dyDescent="0.2">
      <c r="A952" s="112">
        <v>18034</v>
      </c>
      <c r="B952" s="113" t="s">
        <v>795</v>
      </c>
      <c r="C952" s="113" t="s">
        <v>795</v>
      </c>
      <c r="D952" s="113" t="s">
        <v>790</v>
      </c>
      <c r="E952" s="113" t="s">
        <v>791</v>
      </c>
      <c r="F952" s="113" t="s">
        <v>791</v>
      </c>
      <c r="G952" s="113" t="s">
        <v>265</v>
      </c>
      <c r="H952" s="113" t="s">
        <v>117</v>
      </c>
      <c r="I952" s="113" t="s">
        <v>543</v>
      </c>
      <c r="J952" s="113" t="s">
        <v>544</v>
      </c>
      <c r="K952" s="113" t="s">
        <v>98</v>
      </c>
      <c r="L952" s="113" t="s">
        <v>118</v>
      </c>
      <c r="M952" s="113" t="s">
        <v>187</v>
      </c>
      <c r="N952" s="113" t="s">
        <v>123</v>
      </c>
      <c r="O952" s="113" t="s">
        <v>292</v>
      </c>
      <c r="P952" s="113" t="s">
        <v>151</v>
      </c>
      <c r="Q952" s="112">
        <v>5</v>
      </c>
      <c r="R952" s="112">
        <v>2</v>
      </c>
      <c r="S952" s="112">
        <v>90</v>
      </c>
      <c r="T952" s="112">
        <v>3</v>
      </c>
      <c r="U952" s="112">
        <v>30</v>
      </c>
      <c r="V952" s="112">
        <v>1</v>
      </c>
      <c r="W952" s="112">
        <v>6</v>
      </c>
      <c r="X952" s="113" t="s">
        <v>296</v>
      </c>
      <c r="Y952" s="113" t="s">
        <v>161</v>
      </c>
      <c r="Z952" s="113" t="s">
        <v>297</v>
      </c>
      <c r="AA952" s="113" t="s">
        <v>298</v>
      </c>
    </row>
    <row r="953" spans="1:27" x14ac:dyDescent="0.2">
      <c r="A953" s="112">
        <v>18035</v>
      </c>
      <c r="B953" s="113" t="s">
        <v>796</v>
      </c>
      <c r="C953" s="113" t="s">
        <v>796</v>
      </c>
      <c r="D953" s="113" t="s">
        <v>797</v>
      </c>
      <c r="E953" s="113" t="s">
        <v>796</v>
      </c>
      <c r="F953" s="113" t="s">
        <v>796</v>
      </c>
      <c r="G953" s="113" t="s">
        <v>217</v>
      </c>
      <c r="H953" s="113" t="s">
        <v>379</v>
      </c>
      <c r="I953" s="113" t="s">
        <v>404</v>
      </c>
      <c r="J953" s="113" t="s">
        <v>405</v>
      </c>
      <c r="K953" s="113" t="s">
        <v>105</v>
      </c>
      <c r="L953" s="113" t="s">
        <v>99</v>
      </c>
      <c r="M953" s="113" t="s">
        <v>264</v>
      </c>
      <c r="N953" s="113" t="s">
        <v>467</v>
      </c>
      <c r="O953" s="113" t="s">
        <v>278</v>
      </c>
      <c r="P953" s="113" t="s">
        <v>313</v>
      </c>
      <c r="Q953" s="112">
        <v>1</v>
      </c>
      <c r="R953" s="112">
        <v>12</v>
      </c>
      <c r="S953" s="112">
        <v>20</v>
      </c>
      <c r="T953" s="112">
        <v>1</v>
      </c>
      <c r="U953" s="112">
        <v>20</v>
      </c>
      <c r="V953" s="112">
        <v>1</v>
      </c>
      <c r="W953" s="112">
        <v>12</v>
      </c>
      <c r="X953" s="113" t="s">
        <v>296</v>
      </c>
      <c r="Y953" s="113" t="s">
        <v>161</v>
      </c>
      <c r="Z953" s="113" t="s">
        <v>331</v>
      </c>
      <c r="AA953" s="113" t="s">
        <v>332</v>
      </c>
    </row>
    <row r="954" spans="1:27" x14ac:dyDescent="0.2">
      <c r="A954" s="112">
        <v>18036</v>
      </c>
      <c r="B954" s="113" t="s">
        <v>798</v>
      </c>
      <c r="C954" s="113" t="s">
        <v>798</v>
      </c>
      <c r="D954" s="113" t="s">
        <v>799</v>
      </c>
      <c r="E954" s="113" t="s">
        <v>800</v>
      </c>
      <c r="F954" s="113" t="s">
        <v>800</v>
      </c>
      <c r="G954" s="113" t="s">
        <v>265</v>
      </c>
      <c r="H954" s="113" t="s">
        <v>117</v>
      </c>
      <c r="I954" s="113" t="s">
        <v>130</v>
      </c>
      <c r="J954" s="113" t="s">
        <v>351</v>
      </c>
      <c r="K954" s="113" t="s">
        <v>98</v>
      </c>
      <c r="L954" s="113" t="s">
        <v>118</v>
      </c>
      <c r="M954" s="113" t="s">
        <v>264</v>
      </c>
      <c r="N954" s="113" t="s">
        <v>467</v>
      </c>
      <c r="O954" s="113" t="s">
        <v>272</v>
      </c>
      <c r="P954" s="113" t="s">
        <v>313</v>
      </c>
      <c r="Q954" s="112">
        <v>7</v>
      </c>
      <c r="R954" s="112">
        <v>24</v>
      </c>
      <c r="S954" s="112">
        <v>8</v>
      </c>
      <c r="T954" s="112">
        <v>1</v>
      </c>
      <c r="U954" s="112">
        <v>8</v>
      </c>
      <c r="V954" s="112">
        <v>1</v>
      </c>
      <c r="W954" s="112">
        <v>24</v>
      </c>
      <c r="X954" s="113" t="s">
        <v>339</v>
      </c>
      <c r="Y954" s="113" t="s">
        <v>340</v>
      </c>
      <c r="Z954" s="113" t="s">
        <v>331</v>
      </c>
      <c r="AA954" s="113" t="s">
        <v>332</v>
      </c>
    </row>
    <row r="955" spans="1:27" x14ac:dyDescent="0.2">
      <c r="A955" s="112">
        <v>18037</v>
      </c>
      <c r="B955" s="113" t="s">
        <v>801</v>
      </c>
      <c r="C955" s="113" t="s">
        <v>801</v>
      </c>
      <c r="D955" s="113" t="s">
        <v>799</v>
      </c>
      <c r="E955" s="113" t="s">
        <v>800</v>
      </c>
      <c r="F955" s="113" t="s">
        <v>800</v>
      </c>
      <c r="G955" s="113" t="s">
        <v>265</v>
      </c>
      <c r="H955" s="113" t="s">
        <v>117</v>
      </c>
      <c r="I955" s="113" t="s">
        <v>130</v>
      </c>
      <c r="J955" s="113" t="s">
        <v>351</v>
      </c>
      <c r="K955" s="113" t="s">
        <v>98</v>
      </c>
      <c r="L955" s="113" t="s">
        <v>118</v>
      </c>
      <c r="M955" s="113" t="s">
        <v>264</v>
      </c>
      <c r="N955" s="113" t="s">
        <v>467</v>
      </c>
      <c r="O955" s="113" t="s">
        <v>272</v>
      </c>
      <c r="P955" s="113" t="s">
        <v>313</v>
      </c>
      <c r="Q955" s="112">
        <v>7</v>
      </c>
      <c r="R955" s="112">
        <v>24</v>
      </c>
      <c r="S955" s="112">
        <v>12</v>
      </c>
      <c r="T955" s="112">
        <v>1</v>
      </c>
      <c r="U955" s="112">
        <v>12</v>
      </c>
      <c r="V955" s="112">
        <v>1</v>
      </c>
      <c r="W955" s="112">
        <v>24</v>
      </c>
      <c r="X955" s="113" t="s">
        <v>339</v>
      </c>
      <c r="Y955" s="113" t="s">
        <v>340</v>
      </c>
      <c r="Z955" s="113" t="s">
        <v>331</v>
      </c>
      <c r="AA955" s="113" t="s">
        <v>332</v>
      </c>
    </row>
    <row r="956" spans="1:27" x14ac:dyDescent="0.2">
      <c r="A956" s="112">
        <v>18038</v>
      </c>
      <c r="B956" s="113" t="s">
        <v>802</v>
      </c>
      <c r="C956" s="113" t="s">
        <v>802</v>
      </c>
      <c r="D956" s="113" t="s">
        <v>799</v>
      </c>
      <c r="E956" s="113" t="s">
        <v>800</v>
      </c>
      <c r="F956" s="113" t="s">
        <v>800</v>
      </c>
      <c r="G956" s="113" t="s">
        <v>265</v>
      </c>
      <c r="H956" s="113" t="s">
        <v>117</v>
      </c>
      <c r="I956" s="113" t="s">
        <v>130</v>
      </c>
      <c r="J956" s="113" t="s">
        <v>351</v>
      </c>
      <c r="K956" s="113" t="s">
        <v>98</v>
      </c>
      <c r="L956" s="113" t="s">
        <v>118</v>
      </c>
      <c r="M956" s="113" t="s">
        <v>264</v>
      </c>
      <c r="N956" s="113" t="s">
        <v>467</v>
      </c>
      <c r="O956" s="113" t="s">
        <v>272</v>
      </c>
      <c r="P956" s="113" t="s">
        <v>313</v>
      </c>
      <c r="Q956" s="112">
        <v>7</v>
      </c>
      <c r="R956" s="112">
        <v>24</v>
      </c>
      <c r="S956" s="112">
        <v>7</v>
      </c>
      <c r="T956" s="112">
        <v>1</v>
      </c>
      <c r="U956" s="112">
        <v>7</v>
      </c>
      <c r="V956" s="112">
        <v>1</v>
      </c>
      <c r="W956" s="112">
        <v>24</v>
      </c>
      <c r="X956" s="113" t="s">
        <v>339</v>
      </c>
      <c r="Y956" s="113" t="s">
        <v>340</v>
      </c>
      <c r="Z956" s="113" t="s">
        <v>331</v>
      </c>
      <c r="AA956" s="113" t="s">
        <v>332</v>
      </c>
    </row>
    <row r="957" spans="1:27" x14ac:dyDescent="0.2">
      <c r="A957" s="112">
        <v>18039</v>
      </c>
      <c r="B957" s="113" t="s">
        <v>803</v>
      </c>
      <c r="C957" s="113" t="s">
        <v>803</v>
      </c>
      <c r="D957" s="113" t="s">
        <v>799</v>
      </c>
      <c r="E957" s="113" t="s">
        <v>800</v>
      </c>
      <c r="F957" s="113" t="s">
        <v>800</v>
      </c>
      <c r="G957" s="113" t="s">
        <v>265</v>
      </c>
      <c r="H957" s="113" t="s">
        <v>117</v>
      </c>
      <c r="I957" s="113" t="s">
        <v>130</v>
      </c>
      <c r="J957" s="113" t="s">
        <v>351</v>
      </c>
      <c r="K957" s="113" t="s">
        <v>98</v>
      </c>
      <c r="L957" s="113" t="s">
        <v>118</v>
      </c>
      <c r="M957" s="113" t="s">
        <v>264</v>
      </c>
      <c r="N957" s="113" t="s">
        <v>467</v>
      </c>
      <c r="O957" s="113" t="s">
        <v>272</v>
      </c>
      <c r="P957" s="113" t="s">
        <v>313</v>
      </c>
      <c r="Q957" s="112">
        <v>7</v>
      </c>
      <c r="R957" s="112">
        <v>24</v>
      </c>
      <c r="S957" s="112">
        <v>9</v>
      </c>
      <c r="T957" s="112">
        <v>1</v>
      </c>
      <c r="U957" s="112">
        <v>9</v>
      </c>
      <c r="V957" s="112">
        <v>1</v>
      </c>
      <c r="W957" s="112">
        <v>24</v>
      </c>
      <c r="X957" s="113" t="s">
        <v>339</v>
      </c>
      <c r="Y957" s="113" t="s">
        <v>340</v>
      </c>
      <c r="Z957" s="113" t="s">
        <v>331</v>
      </c>
      <c r="AA957" s="113" t="s">
        <v>332</v>
      </c>
    </row>
    <row r="958" spans="1:27" x14ac:dyDescent="0.2">
      <c r="A958" s="112">
        <v>18040</v>
      </c>
      <c r="B958" s="113" t="s">
        <v>804</v>
      </c>
      <c r="C958" s="113" t="s">
        <v>804</v>
      </c>
      <c r="D958" s="113" t="s">
        <v>799</v>
      </c>
      <c r="E958" s="113" t="s">
        <v>800</v>
      </c>
      <c r="F958" s="113" t="s">
        <v>800</v>
      </c>
      <c r="G958" s="113" t="s">
        <v>265</v>
      </c>
      <c r="H958" s="113" t="s">
        <v>117</v>
      </c>
      <c r="I958" s="113" t="s">
        <v>130</v>
      </c>
      <c r="J958" s="113" t="s">
        <v>351</v>
      </c>
      <c r="K958" s="113" t="s">
        <v>98</v>
      </c>
      <c r="L958" s="113" t="s">
        <v>118</v>
      </c>
      <c r="M958" s="113" t="s">
        <v>264</v>
      </c>
      <c r="N958" s="113" t="s">
        <v>467</v>
      </c>
      <c r="O958" s="113" t="s">
        <v>272</v>
      </c>
      <c r="P958" s="113" t="s">
        <v>313</v>
      </c>
      <c r="Q958" s="112">
        <v>7</v>
      </c>
      <c r="R958" s="112">
        <v>24</v>
      </c>
      <c r="S958" s="112">
        <v>6</v>
      </c>
      <c r="T958" s="112">
        <v>1</v>
      </c>
      <c r="U958" s="112">
        <v>6</v>
      </c>
      <c r="V958" s="112">
        <v>1</v>
      </c>
      <c r="W958" s="112">
        <v>24</v>
      </c>
      <c r="X958" s="113" t="s">
        <v>339</v>
      </c>
      <c r="Y958" s="113" t="s">
        <v>340</v>
      </c>
      <c r="Z958" s="113" t="s">
        <v>331</v>
      </c>
      <c r="AA958" s="113" t="s">
        <v>332</v>
      </c>
    </row>
    <row r="959" spans="1:27" x14ac:dyDescent="0.2">
      <c r="A959" s="112">
        <v>18041</v>
      </c>
      <c r="B959" s="113" t="s">
        <v>805</v>
      </c>
      <c r="C959" s="113" t="s">
        <v>805</v>
      </c>
      <c r="D959" s="113" t="s">
        <v>799</v>
      </c>
      <c r="E959" s="113" t="s">
        <v>800</v>
      </c>
      <c r="F959" s="113" t="s">
        <v>800</v>
      </c>
      <c r="G959" s="113" t="s">
        <v>265</v>
      </c>
      <c r="H959" s="113" t="s">
        <v>117</v>
      </c>
      <c r="I959" s="113" t="s">
        <v>130</v>
      </c>
      <c r="J959" s="113" t="s">
        <v>351</v>
      </c>
      <c r="K959" s="113" t="s">
        <v>98</v>
      </c>
      <c r="L959" s="113" t="s">
        <v>118</v>
      </c>
      <c r="M959" s="113" t="s">
        <v>264</v>
      </c>
      <c r="N959" s="113" t="s">
        <v>467</v>
      </c>
      <c r="O959" s="113" t="s">
        <v>272</v>
      </c>
      <c r="P959" s="113" t="s">
        <v>313</v>
      </c>
      <c r="Q959" s="112">
        <v>7</v>
      </c>
      <c r="R959" s="112">
        <v>24</v>
      </c>
      <c r="S959" s="112">
        <v>8</v>
      </c>
      <c r="T959" s="112">
        <v>1</v>
      </c>
      <c r="U959" s="112">
        <v>8</v>
      </c>
      <c r="V959" s="112">
        <v>1</v>
      </c>
      <c r="W959" s="112">
        <v>24</v>
      </c>
      <c r="X959" s="113" t="s">
        <v>339</v>
      </c>
      <c r="Y959" s="113" t="s">
        <v>340</v>
      </c>
      <c r="Z959" s="113" t="s">
        <v>331</v>
      </c>
      <c r="AA959" s="113" t="s">
        <v>332</v>
      </c>
    </row>
    <row r="960" spans="1:27" x14ac:dyDescent="0.2">
      <c r="A960" s="112">
        <v>18042</v>
      </c>
      <c r="B960" s="113" t="s">
        <v>806</v>
      </c>
      <c r="C960" s="113" t="s">
        <v>806</v>
      </c>
      <c r="D960" s="113" t="s">
        <v>799</v>
      </c>
      <c r="E960" s="113" t="s">
        <v>800</v>
      </c>
      <c r="F960" s="113" t="s">
        <v>800</v>
      </c>
      <c r="G960" s="113" t="s">
        <v>265</v>
      </c>
      <c r="H960" s="113" t="s">
        <v>117</v>
      </c>
      <c r="I960" s="113" t="s">
        <v>130</v>
      </c>
      <c r="J960" s="113" t="s">
        <v>351</v>
      </c>
      <c r="K960" s="113" t="s">
        <v>98</v>
      </c>
      <c r="L960" s="113" t="s">
        <v>118</v>
      </c>
      <c r="M960" s="113" t="s">
        <v>264</v>
      </c>
      <c r="N960" s="113" t="s">
        <v>467</v>
      </c>
      <c r="O960" s="113" t="s">
        <v>272</v>
      </c>
      <c r="P960" s="113" t="s">
        <v>313</v>
      </c>
      <c r="Q960" s="112">
        <v>7</v>
      </c>
      <c r="R960" s="112">
        <v>24</v>
      </c>
      <c r="S960" s="112">
        <v>12</v>
      </c>
      <c r="T960" s="112">
        <v>1</v>
      </c>
      <c r="U960" s="112">
        <v>12</v>
      </c>
      <c r="V960" s="112">
        <v>1</v>
      </c>
      <c r="W960" s="112">
        <v>24</v>
      </c>
      <c r="X960" s="113" t="s">
        <v>339</v>
      </c>
      <c r="Y960" s="113" t="s">
        <v>340</v>
      </c>
      <c r="Z960" s="113" t="s">
        <v>331</v>
      </c>
      <c r="AA960" s="113" t="s">
        <v>332</v>
      </c>
    </row>
    <row r="961" spans="1:27" x14ac:dyDescent="0.2">
      <c r="A961" s="112">
        <v>18043</v>
      </c>
      <c r="B961" s="113" t="s">
        <v>807</v>
      </c>
      <c r="C961" s="113" t="s">
        <v>505</v>
      </c>
      <c r="D961" s="113" t="s">
        <v>808</v>
      </c>
      <c r="E961" s="113" t="s">
        <v>807</v>
      </c>
      <c r="F961" s="113" t="s">
        <v>809</v>
      </c>
      <c r="G961" s="113" t="s">
        <v>265</v>
      </c>
      <c r="H961" s="113" t="s">
        <v>472</v>
      </c>
      <c r="I961" s="113" t="s">
        <v>473</v>
      </c>
      <c r="J961" s="113" t="s">
        <v>474</v>
      </c>
      <c r="K961" s="113" t="s">
        <v>98</v>
      </c>
      <c r="L961" s="113" t="s">
        <v>118</v>
      </c>
      <c r="M961" s="113" t="s">
        <v>264</v>
      </c>
      <c r="N961" s="113" t="s">
        <v>467</v>
      </c>
      <c r="O961" s="113" t="s">
        <v>272</v>
      </c>
      <c r="P961" s="113" t="s">
        <v>313</v>
      </c>
      <c r="Q961" s="112">
        <v>1</v>
      </c>
      <c r="R961" s="112">
        <v>26</v>
      </c>
      <c r="S961" s="112">
        <v>20</v>
      </c>
      <c r="T961" s="112">
        <v>1</v>
      </c>
      <c r="U961" s="112">
        <v>20</v>
      </c>
      <c r="V961" s="112">
        <v>1</v>
      </c>
      <c r="W961" s="112">
        <v>26</v>
      </c>
      <c r="X961" s="113" t="s">
        <v>339</v>
      </c>
      <c r="Y961" s="113" t="s">
        <v>340</v>
      </c>
      <c r="Z961" s="113" t="s">
        <v>331</v>
      </c>
      <c r="AA961" s="113" t="s">
        <v>332</v>
      </c>
    </row>
    <row r="962" spans="1:27" x14ac:dyDescent="0.2">
      <c r="A962" s="112">
        <v>18044</v>
      </c>
      <c r="B962" s="113" t="s">
        <v>810</v>
      </c>
      <c r="C962" s="113" t="s">
        <v>811</v>
      </c>
      <c r="D962" s="113" t="s">
        <v>812</v>
      </c>
      <c r="E962" s="113" t="s">
        <v>810</v>
      </c>
      <c r="F962" s="113" t="s">
        <v>813</v>
      </c>
      <c r="G962" s="113" t="s">
        <v>265</v>
      </c>
      <c r="H962" s="113" t="s">
        <v>472</v>
      </c>
      <c r="I962" s="113" t="s">
        <v>473</v>
      </c>
      <c r="J962" s="113" t="s">
        <v>474</v>
      </c>
      <c r="K962" s="113" t="s">
        <v>98</v>
      </c>
      <c r="L962" s="113" t="s">
        <v>118</v>
      </c>
      <c r="M962" s="113" t="s">
        <v>187</v>
      </c>
      <c r="N962" s="113" t="s">
        <v>467</v>
      </c>
      <c r="O962" s="113" t="s">
        <v>272</v>
      </c>
      <c r="P962" s="113" t="s">
        <v>313</v>
      </c>
      <c r="Q962" s="112">
        <v>1</v>
      </c>
      <c r="R962" s="112">
        <v>4</v>
      </c>
      <c r="S962" s="112">
        <v>16</v>
      </c>
      <c r="T962" s="112">
        <v>1</v>
      </c>
      <c r="U962" s="112">
        <v>16</v>
      </c>
      <c r="V962" s="112">
        <v>1</v>
      </c>
      <c r="W962" s="112">
        <v>4</v>
      </c>
      <c r="X962" s="113" t="s">
        <v>320</v>
      </c>
      <c r="Y962" s="113" t="s">
        <v>321</v>
      </c>
      <c r="Z962" s="113" t="s">
        <v>331</v>
      </c>
      <c r="AA962" s="113" t="s">
        <v>332</v>
      </c>
    </row>
    <row r="963" spans="1:27" x14ac:dyDescent="0.2">
      <c r="A963" s="112">
        <v>18045</v>
      </c>
      <c r="B963" s="113" t="s">
        <v>814</v>
      </c>
      <c r="C963" s="113" t="s">
        <v>815</v>
      </c>
      <c r="D963" s="113" t="s">
        <v>816</v>
      </c>
      <c r="E963" s="113" t="s">
        <v>814</v>
      </c>
      <c r="F963" s="113" t="s">
        <v>817</v>
      </c>
      <c r="G963" s="113" t="s">
        <v>265</v>
      </c>
      <c r="H963" s="113" t="s">
        <v>472</v>
      </c>
      <c r="I963" s="113" t="s">
        <v>473</v>
      </c>
      <c r="J963" s="113" t="s">
        <v>474</v>
      </c>
      <c r="K963" s="113" t="s">
        <v>98</v>
      </c>
      <c r="L963" s="113" t="s">
        <v>118</v>
      </c>
      <c r="M963" s="113" t="s">
        <v>187</v>
      </c>
      <c r="N963" s="113" t="s">
        <v>467</v>
      </c>
      <c r="O963" s="113" t="s">
        <v>272</v>
      </c>
      <c r="P963" s="113" t="s">
        <v>313</v>
      </c>
      <c r="Q963" s="112">
        <v>1</v>
      </c>
      <c r="R963" s="112">
        <v>4</v>
      </c>
      <c r="S963" s="112">
        <v>16</v>
      </c>
      <c r="T963" s="112">
        <v>1</v>
      </c>
      <c r="U963" s="112">
        <v>16</v>
      </c>
      <c r="V963" s="112">
        <v>1</v>
      </c>
      <c r="W963" s="112">
        <v>4</v>
      </c>
      <c r="X963" s="113" t="s">
        <v>320</v>
      </c>
      <c r="Y963" s="113" t="s">
        <v>321</v>
      </c>
      <c r="Z963" s="113" t="s">
        <v>331</v>
      </c>
      <c r="AA963" s="113" t="s">
        <v>332</v>
      </c>
    </row>
    <row r="964" spans="1:27" x14ac:dyDescent="0.2">
      <c r="A964" s="112">
        <v>18046</v>
      </c>
      <c r="B964" s="113" t="s">
        <v>818</v>
      </c>
      <c r="C964" s="113" t="s">
        <v>818</v>
      </c>
      <c r="D964" s="113" t="s">
        <v>819</v>
      </c>
      <c r="E964" s="113" t="s">
        <v>820</v>
      </c>
      <c r="F964" s="113" t="s">
        <v>820</v>
      </c>
      <c r="G964" s="113" t="s">
        <v>265</v>
      </c>
      <c r="H964" s="113" t="s">
        <v>469</v>
      </c>
      <c r="I964" s="113" t="s">
        <v>470</v>
      </c>
      <c r="J964" s="113" t="s">
        <v>471</v>
      </c>
      <c r="K964" s="113" t="s">
        <v>98</v>
      </c>
      <c r="L964" s="113" t="s">
        <v>118</v>
      </c>
      <c r="M964" s="113" t="s">
        <v>187</v>
      </c>
      <c r="N964" s="113" t="s">
        <v>203</v>
      </c>
      <c r="O964" s="113" t="s">
        <v>278</v>
      </c>
      <c r="P964" s="113" t="s">
        <v>273</v>
      </c>
      <c r="Q964" s="112">
        <v>3</v>
      </c>
      <c r="R964" s="112">
        <v>2</v>
      </c>
      <c r="S964" s="112">
        <v>30</v>
      </c>
      <c r="T964" s="112">
        <v>1</v>
      </c>
      <c r="U964" s="112">
        <v>30</v>
      </c>
      <c r="V964" s="112">
        <v>1</v>
      </c>
      <c r="W964" s="112">
        <v>2</v>
      </c>
      <c r="X964" s="113" t="s">
        <v>541</v>
      </c>
      <c r="Y964" s="113" t="s">
        <v>542</v>
      </c>
      <c r="Z964" s="113" t="s">
        <v>331</v>
      </c>
      <c r="AA964" s="113" t="s">
        <v>332</v>
      </c>
    </row>
    <row r="965" spans="1:27" x14ac:dyDescent="0.2">
      <c r="A965" s="112">
        <v>18047</v>
      </c>
      <c r="B965" s="113" t="s">
        <v>821</v>
      </c>
      <c r="C965" s="113" t="s">
        <v>821</v>
      </c>
      <c r="D965" s="113" t="s">
        <v>819</v>
      </c>
      <c r="E965" s="113" t="s">
        <v>820</v>
      </c>
      <c r="F965" s="113" t="s">
        <v>820</v>
      </c>
      <c r="G965" s="113" t="s">
        <v>265</v>
      </c>
      <c r="H965" s="113" t="s">
        <v>469</v>
      </c>
      <c r="I965" s="113" t="s">
        <v>470</v>
      </c>
      <c r="J965" s="113" t="s">
        <v>471</v>
      </c>
      <c r="K965" s="113" t="s">
        <v>98</v>
      </c>
      <c r="L965" s="113" t="s">
        <v>118</v>
      </c>
      <c r="M965" s="113" t="s">
        <v>187</v>
      </c>
      <c r="N965" s="113" t="s">
        <v>203</v>
      </c>
      <c r="O965" s="113" t="s">
        <v>278</v>
      </c>
      <c r="P965" s="113" t="s">
        <v>273</v>
      </c>
      <c r="Q965" s="112">
        <v>3</v>
      </c>
      <c r="R965" s="112">
        <v>2</v>
      </c>
      <c r="S965" s="112">
        <v>30</v>
      </c>
      <c r="T965" s="112">
        <v>1</v>
      </c>
      <c r="U965" s="112">
        <v>30</v>
      </c>
      <c r="V965" s="112">
        <v>1</v>
      </c>
      <c r="W965" s="112">
        <v>2</v>
      </c>
      <c r="X965" s="113" t="s">
        <v>541</v>
      </c>
      <c r="Y965" s="113" t="s">
        <v>542</v>
      </c>
      <c r="Z965" s="113" t="s">
        <v>331</v>
      </c>
      <c r="AA965" s="113" t="s">
        <v>332</v>
      </c>
    </row>
    <row r="966" spans="1:27" x14ac:dyDescent="0.2">
      <c r="A966" s="112">
        <v>18048</v>
      </c>
      <c r="B966" s="113" t="s">
        <v>822</v>
      </c>
      <c r="C966" s="113" t="s">
        <v>822</v>
      </c>
      <c r="D966" s="113" t="s">
        <v>819</v>
      </c>
      <c r="E966" s="113" t="s">
        <v>820</v>
      </c>
      <c r="F966" s="113" t="s">
        <v>820</v>
      </c>
      <c r="G966" s="113" t="s">
        <v>265</v>
      </c>
      <c r="H966" s="113" t="s">
        <v>469</v>
      </c>
      <c r="I966" s="113" t="s">
        <v>470</v>
      </c>
      <c r="J966" s="113" t="s">
        <v>471</v>
      </c>
      <c r="K966" s="113" t="s">
        <v>98</v>
      </c>
      <c r="L966" s="113" t="s">
        <v>118</v>
      </c>
      <c r="M966" s="113" t="s">
        <v>187</v>
      </c>
      <c r="N966" s="113" t="s">
        <v>203</v>
      </c>
      <c r="O966" s="113" t="s">
        <v>278</v>
      </c>
      <c r="P966" s="113" t="s">
        <v>273</v>
      </c>
      <c r="Q966" s="112">
        <v>3</v>
      </c>
      <c r="R966" s="112">
        <v>2</v>
      </c>
      <c r="S966" s="112">
        <v>30</v>
      </c>
      <c r="T966" s="112">
        <v>1</v>
      </c>
      <c r="U966" s="112">
        <v>30</v>
      </c>
      <c r="V966" s="112">
        <v>1</v>
      </c>
      <c r="W966" s="112">
        <v>2</v>
      </c>
      <c r="X966" s="113" t="s">
        <v>541</v>
      </c>
      <c r="Y966" s="113" t="s">
        <v>542</v>
      </c>
      <c r="Z966" s="113" t="s">
        <v>331</v>
      </c>
      <c r="AA966" s="113" t="s">
        <v>332</v>
      </c>
    </row>
    <row r="967" spans="1:27" x14ac:dyDescent="0.2">
      <c r="A967" s="112">
        <v>18049</v>
      </c>
      <c r="B967" s="113" t="s">
        <v>823</v>
      </c>
      <c r="C967" s="113" t="s">
        <v>823</v>
      </c>
      <c r="D967" s="113" t="s">
        <v>824</v>
      </c>
      <c r="E967" s="113" t="s">
        <v>825</v>
      </c>
      <c r="F967" s="113" t="s">
        <v>825</v>
      </c>
      <c r="G967" s="113" t="s">
        <v>265</v>
      </c>
      <c r="H967" s="113" t="s">
        <v>469</v>
      </c>
      <c r="I967" s="113" t="s">
        <v>470</v>
      </c>
      <c r="J967" s="113" t="s">
        <v>471</v>
      </c>
      <c r="K967" s="113" t="s">
        <v>98</v>
      </c>
      <c r="L967" s="113" t="s">
        <v>118</v>
      </c>
      <c r="M967" s="113" t="s">
        <v>233</v>
      </c>
      <c r="N967" s="113" t="s">
        <v>203</v>
      </c>
      <c r="O967" s="113" t="s">
        <v>278</v>
      </c>
      <c r="P967" s="113" t="s">
        <v>313</v>
      </c>
      <c r="Q967" s="112">
        <v>3</v>
      </c>
      <c r="R967" s="112">
        <v>2</v>
      </c>
      <c r="S967" s="112">
        <v>30</v>
      </c>
      <c r="T967" s="112">
        <v>1</v>
      </c>
      <c r="U967" s="112">
        <v>30</v>
      </c>
      <c r="V967" s="112">
        <v>1</v>
      </c>
      <c r="W967" s="112">
        <v>2</v>
      </c>
      <c r="X967" s="113" t="s">
        <v>296</v>
      </c>
      <c r="Y967" s="113" t="s">
        <v>161</v>
      </c>
      <c r="Z967" s="113" t="s">
        <v>331</v>
      </c>
      <c r="AA967" s="113" t="s">
        <v>332</v>
      </c>
    </row>
    <row r="968" spans="1:27" x14ac:dyDescent="0.2">
      <c r="A968" s="112">
        <v>18050</v>
      </c>
      <c r="B968" s="113" t="s">
        <v>826</v>
      </c>
      <c r="C968" s="113" t="s">
        <v>826</v>
      </c>
      <c r="D968" s="113" t="s">
        <v>824</v>
      </c>
      <c r="E968" s="113" t="s">
        <v>825</v>
      </c>
      <c r="F968" s="113" t="s">
        <v>825</v>
      </c>
      <c r="G968" s="113" t="s">
        <v>265</v>
      </c>
      <c r="H968" s="113" t="s">
        <v>469</v>
      </c>
      <c r="I968" s="113" t="s">
        <v>470</v>
      </c>
      <c r="J968" s="113" t="s">
        <v>471</v>
      </c>
      <c r="K968" s="113" t="s">
        <v>98</v>
      </c>
      <c r="L968" s="113" t="s">
        <v>118</v>
      </c>
      <c r="M968" s="113" t="s">
        <v>233</v>
      </c>
      <c r="N968" s="113" t="s">
        <v>203</v>
      </c>
      <c r="O968" s="113" t="s">
        <v>278</v>
      </c>
      <c r="P968" s="113" t="s">
        <v>313</v>
      </c>
      <c r="Q968" s="112">
        <v>3</v>
      </c>
      <c r="R968" s="112">
        <v>2</v>
      </c>
      <c r="S968" s="112">
        <v>30</v>
      </c>
      <c r="T968" s="112">
        <v>1</v>
      </c>
      <c r="U968" s="112">
        <v>30</v>
      </c>
      <c r="V968" s="112">
        <v>1</v>
      </c>
      <c r="W968" s="112">
        <v>2</v>
      </c>
      <c r="X968" s="113" t="s">
        <v>296</v>
      </c>
      <c r="Y968" s="113" t="s">
        <v>161</v>
      </c>
      <c r="Z968" s="113" t="s">
        <v>331</v>
      </c>
      <c r="AA968" s="113" t="s">
        <v>332</v>
      </c>
    </row>
    <row r="969" spans="1:27" x14ac:dyDescent="0.2">
      <c r="A969" s="112">
        <v>18051</v>
      </c>
      <c r="B969" s="113" t="s">
        <v>827</v>
      </c>
      <c r="C969" s="113" t="s">
        <v>827</v>
      </c>
      <c r="D969" s="113" t="s">
        <v>824</v>
      </c>
      <c r="E969" s="113" t="s">
        <v>825</v>
      </c>
      <c r="F969" s="113" t="s">
        <v>825</v>
      </c>
      <c r="G969" s="113" t="s">
        <v>265</v>
      </c>
      <c r="H969" s="113" t="s">
        <v>469</v>
      </c>
      <c r="I969" s="113" t="s">
        <v>470</v>
      </c>
      <c r="J969" s="113" t="s">
        <v>471</v>
      </c>
      <c r="K969" s="113" t="s">
        <v>98</v>
      </c>
      <c r="L969" s="113" t="s">
        <v>118</v>
      </c>
      <c r="M969" s="113" t="s">
        <v>233</v>
      </c>
      <c r="N969" s="113" t="s">
        <v>203</v>
      </c>
      <c r="O969" s="113" t="s">
        <v>278</v>
      </c>
      <c r="P969" s="113" t="s">
        <v>313</v>
      </c>
      <c r="Q969" s="112">
        <v>3</v>
      </c>
      <c r="R969" s="112">
        <v>2</v>
      </c>
      <c r="S969" s="112">
        <v>30</v>
      </c>
      <c r="T969" s="112">
        <v>1</v>
      </c>
      <c r="U969" s="112">
        <v>30</v>
      </c>
      <c r="V969" s="112">
        <v>1</v>
      </c>
      <c r="W969" s="112">
        <v>2</v>
      </c>
      <c r="X969" s="113" t="s">
        <v>296</v>
      </c>
      <c r="Y969" s="113" t="s">
        <v>161</v>
      </c>
      <c r="Z969" s="113" t="s">
        <v>331</v>
      </c>
      <c r="AA969" s="113" t="s">
        <v>332</v>
      </c>
    </row>
    <row r="970" spans="1:27" x14ac:dyDescent="0.2">
      <c r="A970" s="112">
        <v>18052</v>
      </c>
      <c r="B970" s="113" t="s">
        <v>828</v>
      </c>
      <c r="C970" s="113" t="s">
        <v>829</v>
      </c>
      <c r="D970" s="113" t="s">
        <v>830</v>
      </c>
      <c r="E970" s="113" t="s">
        <v>831</v>
      </c>
      <c r="F970" s="113" t="s">
        <v>832</v>
      </c>
      <c r="G970" s="113" t="s">
        <v>265</v>
      </c>
      <c r="H970" s="113" t="s">
        <v>469</v>
      </c>
      <c r="I970" s="113" t="s">
        <v>470</v>
      </c>
      <c r="J970" s="113" t="s">
        <v>471</v>
      </c>
      <c r="K970" s="113" t="s">
        <v>98</v>
      </c>
      <c r="L970" s="113" t="s">
        <v>118</v>
      </c>
      <c r="M970" s="113" t="s">
        <v>224</v>
      </c>
      <c r="N970" s="113" t="s">
        <v>203</v>
      </c>
      <c r="O970" s="113" t="s">
        <v>278</v>
      </c>
      <c r="P970" s="113" t="s">
        <v>313</v>
      </c>
      <c r="Q970" s="112">
        <v>3</v>
      </c>
      <c r="R970" s="112">
        <v>2</v>
      </c>
      <c r="S970" s="112">
        <v>30</v>
      </c>
      <c r="T970" s="112">
        <v>1</v>
      </c>
      <c r="U970" s="112">
        <v>30</v>
      </c>
      <c r="V970" s="112">
        <v>1</v>
      </c>
      <c r="W970" s="112">
        <v>2</v>
      </c>
      <c r="X970" s="113" t="s">
        <v>401</v>
      </c>
      <c r="Y970" s="113" t="s">
        <v>402</v>
      </c>
      <c r="Z970" s="113" t="s">
        <v>331</v>
      </c>
      <c r="AA970" s="113" t="s">
        <v>332</v>
      </c>
    </row>
    <row r="971" spans="1:27" x14ac:dyDescent="0.2">
      <c r="A971" s="112">
        <v>18053</v>
      </c>
      <c r="B971" s="113" t="s">
        <v>833</v>
      </c>
      <c r="C971" s="113" t="s">
        <v>833</v>
      </c>
      <c r="D971" s="113" t="s">
        <v>830</v>
      </c>
      <c r="E971" s="113" t="s">
        <v>831</v>
      </c>
      <c r="F971" s="113" t="s">
        <v>832</v>
      </c>
      <c r="G971" s="113" t="s">
        <v>265</v>
      </c>
      <c r="H971" s="113" t="s">
        <v>469</v>
      </c>
      <c r="I971" s="113" t="s">
        <v>470</v>
      </c>
      <c r="J971" s="113" t="s">
        <v>471</v>
      </c>
      <c r="K971" s="113" t="s">
        <v>98</v>
      </c>
      <c r="L971" s="113" t="s">
        <v>118</v>
      </c>
      <c r="M971" s="113" t="s">
        <v>224</v>
      </c>
      <c r="N971" s="113" t="s">
        <v>203</v>
      </c>
      <c r="O971" s="113" t="s">
        <v>278</v>
      </c>
      <c r="P971" s="113" t="s">
        <v>313</v>
      </c>
      <c r="Q971" s="112">
        <v>3</v>
      </c>
      <c r="R971" s="112">
        <v>2</v>
      </c>
      <c r="S971" s="112">
        <v>30</v>
      </c>
      <c r="T971" s="112">
        <v>1</v>
      </c>
      <c r="U971" s="112">
        <v>30</v>
      </c>
      <c r="V971" s="112">
        <v>1</v>
      </c>
      <c r="W971" s="112">
        <v>2</v>
      </c>
      <c r="X971" s="113" t="s">
        <v>401</v>
      </c>
      <c r="Y971" s="113" t="s">
        <v>402</v>
      </c>
      <c r="Z971" s="113" t="s">
        <v>331</v>
      </c>
      <c r="AA971" s="113" t="s">
        <v>332</v>
      </c>
    </row>
    <row r="972" spans="1:27" x14ac:dyDescent="0.2">
      <c r="A972" s="112">
        <v>18054</v>
      </c>
      <c r="B972" s="113" t="s">
        <v>834</v>
      </c>
      <c r="C972" s="113" t="s">
        <v>834</v>
      </c>
      <c r="D972" s="113" t="s">
        <v>830</v>
      </c>
      <c r="E972" s="113" t="s">
        <v>831</v>
      </c>
      <c r="F972" s="113" t="s">
        <v>832</v>
      </c>
      <c r="G972" s="113" t="s">
        <v>265</v>
      </c>
      <c r="H972" s="113" t="s">
        <v>469</v>
      </c>
      <c r="I972" s="113" t="s">
        <v>470</v>
      </c>
      <c r="J972" s="113" t="s">
        <v>471</v>
      </c>
      <c r="K972" s="113" t="s">
        <v>98</v>
      </c>
      <c r="L972" s="113" t="s">
        <v>118</v>
      </c>
      <c r="M972" s="113" t="s">
        <v>224</v>
      </c>
      <c r="N972" s="113" t="s">
        <v>203</v>
      </c>
      <c r="O972" s="113" t="s">
        <v>278</v>
      </c>
      <c r="P972" s="113" t="s">
        <v>313</v>
      </c>
      <c r="Q972" s="112">
        <v>3</v>
      </c>
      <c r="R972" s="112">
        <v>2</v>
      </c>
      <c r="S972" s="112">
        <v>30</v>
      </c>
      <c r="T972" s="112">
        <v>1</v>
      </c>
      <c r="U972" s="112">
        <v>30</v>
      </c>
      <c r="V972" s="112">
        <v>1</v>
      </c>
      <c r="W972" s="112">
        <v>2</v>
      </c>
      <c r="X972" s="113" t="s">
        <v>401</v>
      </c>
      <c r="Y972" s="113" t="s">
        <v>402</v>
      </c>
      <c r="Z972" s="113" t="s">
        <v>331</v>
      </c>
      <c r="AA972" s="113" t="s">
        <v>332</v>
      </c>
    </row>
    <row r="973" spans="1:27" x14ac:dyDescent="0.2">
      <c r="A973" s="112">
        <v>18055</v>
      </c>
      <c r="B973" s="113" t="s">
        <v>835</v>
      </c>
      <c r="C973" s="113" t="s">
        <v>835</v>
      </c>
      <c r="D973" s="113" t="s">
        <v>836</v>
      </c>
      <c r="E973" s="113" t="s">
        <v>837</v>
      </c>
      <c r="F973" s="113" t="s">
        <v>837</v>
      </c>
      <c r="G973" s="113" t="s">
        <v>265</v>
      </c>
      <c r="H973" s="113" t="s">
        <v>469</v>
      </c>
      <c r="I973" s="113" t="s">
        <v>470</v>
      </c>
      <c r="J973" s="113" t="s">
        <v>471</v>
      </c>
      <c r="K973" s="113" t="s">
        <v>98</v>
      </c>
      <c r="L973" s="113" t="s">
        <v>118</v>
      </c>
      <c r="M973" s="113" t="s">
        <v>262</v>
      </c>
      <c r="N973" s="113" t="s">
        <v>203</v>
      </c>
      <c r="O973" s="113" t="s">
        <v>278</v>
      </c>
      <c r="P973" s="113" t="s">
        <v>313</v>
      </c>
      <c r="Q973" s="112">
        <v>3</v>
      </c>
      <c r="R973" s="112">
        <v>2</v>
      </c>
      <c r="S973" s="112">
        <v>30</v>
      </c>
      <c r="T973" s="112">
        <v>1</v>
      </c>
      <c r="U973" s="112">
        <v>30</v>
      </c>
      <c r="V973" s="112">
        <v>1</v>
      </c>
      <c r="W973" s="112">
        <v>2</v>
      </c>
      <c r="X973" s="113" t="s">
        <v>361</v>
      </c>
      <c r="Y973" s="113" t="s">
        <v>362</v>
      </c>
      <c r="Z973" s="113" t="s">
        <v>331</v>
      </c>
      <c r="AA973" s="113" t="s">
        <v>332</v>
      </c>
    </row>
    <row r="974" spans="1:27" x14ac:dyDescent="0.2">
      <c r="A974" s="112">
        <v>18056</v>
      </c>
      <c r="B974" s="113" t="s">
        <v>838</v>
      </c>
      <c r="C974" s="113" t="s">
        <v>838</v>
      </c>
      <c r="D974" s="113" t="s">
        <v>836</v>
      </c>
      <c r="E974" s="113" t="s">
        <v>837</v>
      </c>
      <c r="F974" s="113" t="s">
        <v>837</v>
      </c>
      <c r="G974" s="113" t="s">
        <v>265</v>
      </c>
      <c r="H974" s="113" t="s">
        <v>469</v>
      </c>
      <c r="I974" s="113" t="s">
        <v>470</v>
      </c>
      <c r="J974" s="113" t="s">
        <v>471</v>
      </c>
      <c r="K974" s="113" t="s">
        <v>98</v>
      </c>
      <c r="L974" s="113" t="s">
        <v>118</v>
      </c>
      <c r="M974" s="113" t="s">
        <v>262</v>
      </c>
      <c r="N974" s="113" t="s">
        <v>203</v>
      </c>
      <c r="O974" s="113" t="s">
        <v>278</v>
      </c>
      <c r="P974" s="113" t="s">
        <v>313</v>
      </c>
      <c r="Q974" s="112">
        <v>3</v>
      </c>
      <c r="R974" s="112">
        <v>2</v>
      </c>
      <c r="S974" s="112">
        <v>30</v>
      </c>
      <c r="T974" s="112">
        <v>1</v>
      </c>
      <c r="U974" s="112">
        <v>30</v>
      </c>
      <c r="V974" s="112">
        <v>1</v>
      </c>
      <c r="W974" s="112">
        <v>2</v>
      </c>
      <c r="X974" s="113" t="s">
        <v>361</v>
      </c>
      <c r="Y974" s="113" t="s">
        <v>362</v>
      </c>
      <c r="Z974" s="113" t="s">
        <v>331</v>
      </c>
      <c r="AA974" s="113" t="s">
        <v>332</v>
      </c>
    </row>
    <row r="975" spans="1:27" x14ac:dyDescent="0.2">
      <c r="A975" s="112">
        <v>18057</v>
      </c>
      <c r="B975" s="113" t="s">
        <v>839</v>
      </c>
      <c r="C975" s="113" t="s">
        <v>840</v>
      </c>
      <c r="D975" s="113" t="s">
        <v>836</v>
      </c>
      <c r="E975" s="113" t="s">
        <v>837</v>
      </c>
      <c r="F975" s="113" t="s">
        <v>837</v>
      </c>
      <c r="G975" s="113" t="s">
        <v>265</v>
      </c>
      <c r="H975" s="113" t="s">
        <v>469</v>
      </c>
      <c r="I975" s="113" t="s">
        <v>470</v>
      </c>
      <c r="J975" s="113" t="s">
        <v>471</v>
      </c>
      <c r="K975" s="113" t="s">
        <v>98</v>
      </c>
      <c r="L975" s="113" t="s">
        <v>118</v>
      </c>
      <c r="M975" s="113" t="s">
        <v>262</v>
      </c>
      <c r="N975" s="113" t="s">
        <v>203</v>
      </c>
      <c r="O975" s="113" t="s">
        <v>278</v>
      </c>
      <c r="P975" s="113" t="s">
        <v>313</v>
      </c>
      <c r="Q975" s="112">
        <v>3</v>
      </c>
      <c r="R975" s="112">
        <v>2</v>
      </c>
      <c r="S975" s="112">
        <v>30</v>
      </c>
      <c r="T975" s="112">
        <v>1</v>
      </c>
      <c r="U975" s="112">
        <v>30</v>
      </c>
      <c r="V975" s="112">
        <v>1</v>
      </c>
      <c r="W975" s="112">
        <v>2</v>
      </c>
      <c r="X975" s="113" t="s">
        <v>361</v>
      </c>
      <c r="Y975" s="113" t="s">
        <v>362</v>
      </c>
      <c r="Z975" s="113" t="s">
        <v>331</v>
      </c>
      <c r="AA975" s="113" t="s">
        <v>332</v>
      </c>
    </row>
    <row r="976" spans="1:27" x14ac:dyDescent="0.2">
      <c r="A976" s="112">
        <v>18058</v>
      </c>
      <c r="B976" s="113" t="s">
        <v>841</v>
      </c>
      <c r="C976" s="113" t="s">
        <v>841</v>
      </c>
      <c r="D976" s="113" t="s">
        <v>842</v>
      </c>
      <c r="E976" s="113" t="s">
        <v>843</v>
      </c>
      <c r="F976" s="113" t="s">
        <v>844</v>
      </c>
      <c r="G976" s="113" t="s">
        <v>265</v>
      </c>
      <c r="H976" s="113" t="s">
        <v>469</v>
      </c>
      <c r="I976" s="113" t="s">
        <v>470</v>
      </c>
      <c r="J976" s="113" t="s">
        <v>471</v>
      </c>
      <c r="K976" s="113" t="s">
        <v>98</v>
      </c>
      <c r="L976" s="113" t="s">
        <v>118</v>
      </c>
      <c r="M976" s="113" t="s">
        <v>250</v>
      </c>
      <c r="N976" s="113" t="s">
        <v>203</v>
      </c>
      <c r="O976" s="113" t="s">
        <v>278</v>
      </c>
      <c r="P976" s="113" t="s">
        <v>313</v>
      </c>
      <c r="Q976" s="112">
        <v>3</v>
      </c>
      <c r="R976" s="112">
        <v>2</v>
      </c>
      <c r="S976" s="112">
        <v>30</v>
      </c>
      <c r="T976" s="112">
        <v>1</v>
      </c>
      <c r="U976" s="112">
        <v>30</v>
      </c>
      <c r="V976" s="112">
        <v>1</v>
      </c>
      <c r="W976" s="112">
        <v>2</v>
      </c>
      <c r="X976" s="113" t="s">
        <v>463</v>
      </c>
      <c r="Y976" s="113" t="s">
        <v>464</v>
      </c>
      <c r="Z976" s="113" t="s">
        <v>331</v>
      </c>
      <c r="AA976" s="113" t="s">
        <v>332</v>
      </c>
    </row>
    <row r="977" spans="1:27" x14ac:dyDescent="0.2">
      <c r="A977" s="112">
        <v>18059</v>
      </c>
      <c r="B977" s="113" t="s">
        <v>845</v>
      </c>
      <c r="C977" s="113" t="s">
        <v>845</v>
      </c>
      <c r="D977" s="113" t="s">
        <v>842</v>
      </c>
      <c r="E977" s="113" t="s">
        <v>843</v>
      </c>
      <c r="F977" s="113" t="s">
        <v>844</v>
      </c>
      <c r="G977" s="113" t="s">
        <v>265</v>
      </c>
      <c r="H977" s="113" t="s">
        <v>469</v>
      </c>
      <c r="I977" s="113" t="s">
        <v>470</v>
      </c>
      <c r="J977" s="113" t="s">
        <v>471</v>
      </c>
      <c r="K977" s="113" t="s">
        <v>98</v>
      </c>
      <c r="L977" s="113" t="s">
        <v>118</v>
      </c>
      <c r="M977" s="113" t="s">
        <v>250</v>
      </c>
      <c r="N977" s="113" t="s">
        <v>203</v>
      </c>
      <c r="O977" s="113" t="s">
        <v>278</v>
      </c>
      <c r="P977" s="113" t="s">
        <v>313</v>
      </c>
      <c r="Q977" s="112">
        <v>3</v>
      </c>
      <c r="R977" s="112">
        <v>2</v>
      </c>
      <c r="S977" s="112">
        <v>30</v>
      </c>
      <c r="T977" s="112">
        <v>1</v>
      </c>
      <c r="U977" s="112">
        <v>30</v>
      </c>
      <c r="V977" s="112">
        <v>1</v>
      </c>
      <c r="W977" s="112">
        <v>2</v>
      </c>
      <c r="X977" s="113" t="s">
        <v>463</v>
      </c>
      <c r="Y977" s="113" t="s">
        <v>464</v>
      </c>
      <c r="Z977" s="113" t="s">
        <v>331</v>
      </c>
      <c r="AA977" s="113" t="s">
        <v>332</v>
      </c>
    </row>
    <row r="978" spans="1:27" x14ac:dyDescent="0.2">
      <c r="A978" s="112">
        <v>18060</v>
      </c>
      <c r="B978" s="113" t="s">
        <v>846</v>
      </c>
      <c r="C978" s="113" t="s">
        <v>846</v>
      </c>
      <c r="D978" s="113" t="s">
        <v>842</v>
      </c>
      <c r="E978" s="113" t="s">
        <v>843</v>
      </c>
      <c r="F978" s="113" t="s">
        <v>844</v>
      </c>
      <c r="G978" s="113" t="s">
        <v>265</v>
      </c>
      <c r="H978" s="113" t="s">
        <v>469</v>
      </c>
      <c r="I978" s="113" t="s">
        <v>470</v>
      </c>
      <c r="J978" s="113" t="s">
        <v>471</v>
      </c>
      <c r="K978" s="113" t="s">
        <v>98</v>
      </c>
      <c r="L978" s="113" t="s">
        <v>118</v>
      </c>
      <c r="M978" s="113" t="s">
        <v>250</v>
      </c>
      <c r="N978" s="113" t="s">
        <v>203</v>
      </c>
      <c r="O978" s="113" t="s">
        <v>278</v>
      </c>
      <c r="P978" s="113" t="s">
        <v>313</v>
      </c>
      <c r="Q978" s="112">
        <v>3</v>
      </c>
      <c r="R978" s="112">
        <v>2</v>
      </c>
      <c r="S978" s="112">
        <v>30</v>
      </c>
      <c r="T978" s="112">
        <v>1</v>
      </c>
      <c r="U978" s="112">
        <v>30</v>
      </c>
      <c r="V978" s="112">
        <v>1</v>
      </c>
      <c r="W978" s="112">
        <v>2</v>
      </c>
      <c r="X978" s="113" t="s">
        <v>463</v>
      </c>
      <c r="Y978" s="113" t="s">
        <v>464</v>
      </c>
      <c r="Z978" s="113" t="s">
        <v>331</v>
      </c>
      <c r="AA978" s="113" t="s">
        <v>332</v>
      </c>
    </row>
    <row r="979" spans="1:27" x14ac:dyDescent="0.2">
      <c r="A979" s="112">
        <v>18061</v>
      </c>
      <c r="B979" s="113" t="s">
        <v>847</v>
      </c>
      <c r="C979" s="113" t="s">
        <v>847</v>
      </c>
      <c r="D979" s="113" t="s">
        <v>848</v>
      </c>
      <c r="E979" s="113" t="s">
        <v>849</v>
      </c>
      <c r="F979" s="113" t="s">
        <v>849</v>
      </c>
      <c r="G979" s="113" t="s">
        <v>265</v>
      </c>
      <c r="H979" s="113" t="s">
        <v>117</v>
      </c>
      <c r="I979" s="113" t="s">
        <v>299</v>
      </c>
      <c r="J979" s="113" t="s">
        <v>300</v>
      </c>
      <c r="K979" s="113" t="s">
        <v>98</v>
      </c>
      <c r="L979" s="113" t="s">
        <v>99</v>
      </c>
      <c r="M979" s="113" t="s">
        <v>187</v>
      </c>
      <c r="N979" s="113" t="s">
        <v>203</v>
      </c>
      <c r="O979" s="113" t="s">
        <v>272</v>
      </c>
      <c r="P979" s="113" t="s">
        <v>313</v>
      </c>
      <c r="Q979" s="112">
        <v>2</v>
      </c>
      <c r="R979" s="112">
        <v>2</v>
      </c>
      <c r="S979" s="112">
        <v>99</v>
      </c>
      <c r="T979" s="112">
        <v>1</v>
      </c>
      <c r="U979" s="112">
        <v>99</v>
      </c>
      <c r="V979" s="112">
        <v>1</v>
      </c>
      <c r="W979" s="112">
        <v>2</v>
      </c>
      <c r="X979" s="113" t="s">
        <v>320</v>
      </c>
      <c r="Y979" s="113" t="s">
        <v>321</v>
      </c>
      <c r="Z979" s="113" t="s">
        <v>297</v>
      </c>
      <c r="AA979" s="113" t="s">
        <v>298</v>
      </c>
    </row>
    <row r="980" spans="1:27" x14ac:dyDescent="0.2">
      <c r="A980" s="112">
        <v>18062</v>
      </c>
      <c r="B980" s="113" t="s">
        <v>850</v>
      </c>
      <c r="C980" s="113" t="s">
        <v>850</v>
      </c>
      <c r="D980" s="113" t="s">
        <v>848</v>
      </c>
      <c r="E980" s="113" t="s">
        <v>849</v>
      </c>
      <c r="F980" s="113" t="s">
        <v>849</v>
      </c>
      <c r="G980" s="113" t="s">
        <v>265</v>
      </c>
      <c r="H980" s="113" t="s">
        <v>117</v>
      </c>
      <c r="I980" s="113" t="s">
        <v>299</v>
      </c>
      <c r="J980" s="113" t="s">
        <v>300</v>
      </c>
      <c r="K980" s="113" t="s">
        <v>98</v>
      </c>
      <c r="L980" s="113" t="s">
        <v>99</v>
      </c>
      <c r="M980" s="113" t="s">
        <v>187</v>
      </c>
      <c r="N980" s="113" t="s">
        <v>203</v>
      </c>
      <c r="O980" s="113" t="s">
        <v>272</v>
      </c>
      <c r="P980" s="113" t="s">
        <v>313</v>
      </c>
      <c r="Q980" s="112">
        <v>2</v>
      </c>
      <c r="R980" s="112">
        <v>2</v>
      </c>
      <c r="S980" s="112">
        <v>99</v>
      </c>
      <c r="T980" s="112">
        <v>1</v>
      </c>
      <c r="U980" s="112">
        <v>99</v>
      </c>
      <c r="V980" s="112">
        <v>1</v>
      </c>
      <c r="W980" s="112">
        <v>2</v>
      </c>
      <c r="X980" s="113" t="s">
        <v>320</v>
      </c>
      <c r="Y980" s="113" t="s">
        <v>321</v>
      </c>
      <c r="Z980" s="113" t="s">
        <v>297</v>
      </c>
      <c r="AA980" s="113" t="s">
        <v>298</v>
      </c>
    </row>
    <row r="981" spans="1:27" x14ac:dyDescent="0.2">
      <c r="A981" s="112">
        <v>18063</v>
      </c>
      <c r="B981" s="113" t="s">
        <v>851</v>
      </c>
      <c r="C981" s="113" t="s">
        <v>851</v>
      </c>
      <c r="D981" s="113" t="s">
        <v>852</v>
      </c>
      <c r="E981" s="113" t="s">
        <v>853</v>
      </c>
      <c r="F981" s="113" t="s">
        <v>853</v>
      </c>
      <c r="G981" s="113" t="s">
        <v>265</v>
      </c>
      <c r="H981" s="113" t="s">
        <v>117</v>
      </c>
      <c r="I981" s="113" t="s">
        <v>571</v>
      </c>
      <c r="J981" s="113" t="s">
        <v>572</v>
      </c>
      <c r="K981" s="113" t="s">
        <v>98</v>
      </c>
      <c r="L981" s="113" t="s">
        <v>118</v>
      </c>
      <c r="M981" s="113" t="s">
        <v>173</v>
      </c>
      <c r="N981" s="113" t="s">
        <v>203</v>
      </c>
      <c r="O981" s="113" t="s">
        <v>272</v>
      </c>
      <c r="P981" s="113" t="s">
        <v>108</v>
      </c>
      <c r="Q981" s="112">
        <v>3</v>
      </c>
      <c r="R981" s="112">
        <v>20</v>
      </c>
      <c r="S981" s="112">
        <v>20</v>
      </c>
      <c r="T981" s="112">
        <v>1</v>
      </c>
      <c r="U981" s="112">
        <v>20</v>
      </c>
      <c r="V981" s="112">
        <v>1</v>
      </c>
      <c r="W981" s="112">
        <v>20</v>
      </c>
      <c r="X981" s="113" t="s">
        <v>314</v>
      </c>
      <c r="Y981" s="113" t="s">
        <v>108</v>
      </c>
      <c r="Z981" s="113" t="s">
        <v>302</v>
      </c>
      <c r="AA981" s="113" t="s">
        <v>303</v>
      </c>
    </row>
    <row r="982" spans="1:27" x14ac:dyDescent="0.2">
      <c r="A982" s="112">
        <v>18064</v>
      </c>
      <c r="B982" s="113" t="s">
        <v>854</v>
      </c>
      <c r="C982" s="113" t="s">
        <v>854</v>
      </c>
      <c r="D982" s="113" t="s">
        <v>852</v>
      </c>
      <c r="E982" s="113" t="s">
        <v>853</v>
      </c>
      <c r="F982" s="113" t="s">
        <v>853</v>
      </c>
      <c r="G982" s="113" t="s">
        <v>265</v>
      </c>
      <c r="H982" s="113" t="s">
        <v>117</v>
      </c>
      <c r="I982" s="113" t="s">
        <v>571</v>
      </c>
      <c r="J982" s="113" t="s">
        <v>572</v>
      </c>
      <c r="K982" s="113" t="s">
        <v>98</v>
      </c>
      <c r="L982" s="113" t="s">
        <v>118</v>
      </c>
      <c r="M982" s="113" t="s">
        <v>144</v>
      </c>
      <c r="N982" s="113" t="s">
        <v>203</v>
      </c>
      <c r="O982" s="113" t="s">
        <v>272</v>
      </c>
      <c r="P982" s="113" t="s">
        <v>313</v>
      </c>
      <c r="Q982" s="112">
        <v>3</v>
      </c>
      <c r="R982" s="112">
        <v>20</v>
      </c>
      <c r="S982" s="112">
        <v>20</v>
      </c>
      <c r="T982" s="112">
        <v>1</v>
      </c>
      <c r="U982" s="112">
        <v>20</v>
      </c>
      <c r="V982" s="112">
        <v>1</v>
      </c>
      <c r="W982" s="112">
        <v>20</v>
      </c>
      <c r="X982" s="113" t="s">
        <v>377</v>
      </c>
      <c r="Y982" s="113" t="s">
        <v>378</v>
      </c>
      <c r="Z982" s="113" t="s">
        <v>331</v>
      </c>
      <c r="AA982" s="113" t="s">
        <v>332</v>
      </c>
    </row>
    <row r="983" spans="1:27" x14ac:dyDescent="0.2">
      <c r="A983" s="112">
        <v>18065</v>
      </c>
      <c r="B983" s="113" t="s">
        <v>855</v>
      </c>
      <c r="C983" s="113" t="s">
        <v>855</v>
      </c>
      <c r="D983" s="113" t="s">
        <v>852</v>
      </c>
      <c r="E983" s="113" t="s">
        <v>853</v>
      </c>
      <c r="F983" s="113" t="s">
        <v>853</v>
      </c>
      <c r="G983" s="113" t="s">
        <v>265</v>
      </c>
      <c r="H983" s="113" t="s">
        <v>117</v>
      </c>
      <c r="I983" s="113" t="s">
        <v>571</v>
      </c>
      <c r="J983" s="113" t="s">
        <v>572</v>
      </c>
      <c r="K983" s="113" t="s">
        <v>98</v>
      </c>
      <c r="L983" s="113" t="s">
        <v>118</v>
      </c>
      <c r="M983" s="113" t="s">
        <v>262</v>
      </c>
      <c r="N983" s="113" t="s">
        <v>203</v>
      </c>
      <c r="O983" s="113" t="s">
        <v>272</v>
      </c>
      <c r="P983" s="113" t="s">
        <v>322</v>
      </c>
      <c r="Q983" s="112">
        <v>3</v>
      </c>
      <c r="R983" s="112">
        <v>20</v>
      </c>
      <c r="S983" s="112">
        <v>20</v>
      </c>
      <c r="T983" s="112">
        <v>1</v>
      </c>
      <c r="U983" s="112">
        <v>20</v>
      </c>
      <c r="V983" s="112">
        <v>1</v>
      </c>
      <c r="W983" s="112">
        <v>20</v>
      </c>
      <c r="X983" s="113" t="s">
        <v>483</v>
      </c>
      <c r="Y983" s="113" t="s">
        <v>484</v>
      </c>
      <c r="Z983" s="113" t="s">
        <v>363</v>
      </c>
      <c r="AA983" s="113" t="s">
        <v>364</v>
      </c>
    </row>
    <row r="984" spans="1:27" x14ac:dyDescent="0.2">
      <c r="A984" s="112">
        <v>18066</v>
      </c>
      <c r="B984" s="113" t="s">
        <v>856</v>
      </c>
      <c r="C984" s="113" t="s">
        <v>857</v>
      </c>
      <c r="D984" s="113" t="s">
        <v>858</v>
      </c>
      <c r="E984" s="113" t="s">
        <v>859</v>
      </c>
      <c r="F984" s="113" t="s">
        <v>859</v>
      </c>
      <c r="G984" s="113" t="s">
        <v>265</v>
      </c>
      <c r="H984" s="113" t="s">
        <v>117</v>
      </c>
      <c r="I984" s="113" t="s">
        <v>571</v>
      </c>
      <c r="J984" s="113" t="s">
        <v>572</v>
      </c>
      <c r="K984" s="113" t="s">
        <v>98</v>
      </c>
      <c r="L984" s="113" t="s">
        <v>118</v>
      </c>
      <c r="M984" s="113" t="s">
        <v>187</v>
      </c>
      <c r="N984" s="113" t="s">
        <v>203</v>
      </c>
      <c r="O984" s="113" t="s">
        <v>272</v>
      </c>
      <c r="P984" s="113" t="s">
        <v>313</v>
      </c>
      <c r="Q984" s="112">
        <v>5</v>
      </c>
      <c r="R984" s="112">
        <v>2</v>
      </c>
      <c r="S984" s="112">
        <v>99</v>
      </c>
      <c r="T984" s="112">
        <v>1</v>
      </c>
      <c r="U984" s="112">
        <v>99</v>
      </c>
      <c r="V984" s="112">
        <v>1</v>
      </c>
      <c r="W984" s="112">
        <v>2</v>
      </c>
      <c r="X984" s="113" t="s">
        <v>320</v>
      </c>
      <c r="Y984" s="113" t="s">
        <v>321</v>
      </c>
      <c r="Z984" s="113" t="s">
        <v>331</v>
      </c>
      <c r="AA984" s="113" t="s">
        <v>332</v>
      </c>
    </row>
    <row r="985" spans="1:27" x14ac:dyDescent="0.2">
      <c r="A985" s="112">
        <v>18067</v>
      </c>
      <c r="B985" s="113" t="s">
        <v>860</v>
      </c>
      <c r="C985" s="113" t="s">
        <v>860</v>
      </c>
      <c r="D985" s="113" t="s">
        <v>858</v>
      </c>
      <c r="E985" s="113" t="s">
        <v>859</v>
      </c>
      <c r="F985" s="113" t="s">
        <v>859</v>
      </c>
      <c r="G985" s="113" t="s">
        <v>265</v>
      </c>
      <c r="H985" s="113" t="s">
        <v>117</v>
      </c>
      <c r="I985" s="113" t="s">
        <v>571</v>
      </c>
      <c r="J985" s="113" t="s">
        <v>572</v>
      </c>
      <c r="K985" s="113" t="s">
        <v>98</v>
      </c>
      <c r="L985" s="113" t="s">
        <v>118</v>
      </c>
      <c r="M985" s="113" t="s">
        <v>187</v>
      </c>
      <c r="N985" s="113" t="s">
        <v>203</v>
      </c>
      <c r="O985" s="113" t="s">
        <v>272</v>
      </c>
      <c r="P985" s="113" t="s">
        <v>313</v>
      </c>
      <c r="Q985" s="112">
        <v>5</v>
      </c>
      <c r="R985" s="112">
        <v>4</v>
      </c>
      <c r="S985" s="112">
        <v>100</v>
      </c>
      <c r="T985" s="112">
        <v>2</v>
      </c>
      <c r="U985" s="112">
        <v>50</v>
      </c>
      <c r="V985" s="112">
        <v>1</v>
      </c>
      <c r="W985" s="112">
        <v>8</v>
      </c>
      <c r="X985" s="113" t="s">
        <v>320</v>
      </c>
      <c r="Y985" s="113" t="s">
        <v>321</v>
      </c>
      <c r="Z985" s="113" t="s">
        <v>331</v>
      </c>
      <c r="AA985" s="113" t="s">
        <v>332</v>
      </c>
    </row>
    <row r="986" spans="1:27" x14ac:dyDescent="0.2">
      <c r="A986" s="112">
        <v>18068</v>
      </c>
      <c r="B986" s="113" t="s">
        <v>861</v>
      </c>
      <c r="C986" s="113" t="s">
        <v>861</v>
      </c>
      <c r="D986" s="113" t="s">
        <v>858</v>
      </c>
      <c r="E986" s="113" t="s">
        <v>859</v>
      </c>
      <c r="F986" s="113" t="s">
        <v>859</v>
      </c>
      <c r="G986" s="113" t="s">
        <v>265</v>
      </c>
      <c r="H986" s="113" t="s">
        <v>117</v>
      </c>
      <c r="I986" s="113" t="s">
        <v>571</v>
      </c>
      <c r="J986" s="113" t="s">
        <v>572</v>
      </c>
      <c r="K986" s="113" t="s">
        <v>98</v>
      </c>
      <c r="L986" s="113" t="s">
        <v>118</v>
      </c>
      <c r="M986" s="113" t="s">
        <v>187</v>
      </c>
      <c r="N986" s="113" t="s">
        <v>203</v>
      </c>
      <c r="O986" s="113" t="s">
        <v>272</v>
      </c>
      <c r="P986" s="113" t="s">
        <v>313</v>
      </c>
      <c r="Q986" s="112">
        <v>5</v>
      </c>
      <c r="R986" s="112">
        <v>3</v>
      </c>
      <c r="S986" s="112">
        <v>100</v>
      </c>
      <c r="T986" s="112">
        <v>2</v>
      </c>
      <c r="U986" s="112">
        <v>50</v>
      </c>
      <c r="V986" s="112">
        <v>1</v>
      </c>
      <c r="W986" s="112">
        <v>6</v>
      </c>
      <c r="X986" s="113" t="s">
        <v>320</v>
      </c>
      <c r="Y986" s="113" t="s">
        <v>321</v>
      </c>
      <c r="Z986" s="113" t="s">
        <v>331</v>
      </c>
      <c r="AA986" s="113" t="s">
        <v>332</v>
      </c>
    </row>
    <row r="987" spans="1:27" x14ac:dyDescent="0.2">
      <c r="A987" s="112">
        <v>18069</v>
      </c>
      <c r="B987" s="113" t="s">
        <v>862</v>
      </c>
      <c r="C987" s="113" t="s">
        <v>862</v>
      </c>
      <c r="D987" s="113" t="s">
        <v>858</v>
      </c>
      <c r="E987" s="113" t="s">
        <v>859</v>
      </c>
      <c r="F987" s="113" t="s">
        <v>859</v>
      </c>
      <c r="G987" s="113" t="s">
        <v>265</v>
      </c>
      <c r="H987" s="113" t="s">
        <v>117</v>
      </c>
      <c r="I987" s="113" t="s">
        <v>571</v>
      </c>
      <c r="J987" s="113" t="s">
        <v>572</v>
      </c>
      <c r="K987" s="113" t="s">
        <v>98</v>
      </c>
      <c r="L987" s="113" t="s">
        <v>118</v>
      </c>
      <c r="M987" s="113" t="s">
        <v>187</v>
      </c>
      <c r="N987" s="113" t="s">
        <v>203</v>
      </c>
      <c r="O987" s="113" t="s">
        <v>272</v>
      </c>
      <c r="P987" s="113" t="s">
        <v>313</v>
      </c>
      <c r="Q987" s="112">
        <v>5</v>
      </c>
      <c r="R987" s="112">
        <v>4</v>
      </c>
      <c r="S987" s="112">
        <v>100</v>
      </c>
      <c r="T987" s="112">
        <v>2</v>
      </c>
      <c r="U987" s="112">
        <v>50</v>
      </c>
      <c r="V987" s="112">
        <v>1</v>
      </c>
      <c r="W987" s="112">
        <v>8</v>
      </c>
      <c r="X987" s="113" t="s">
        <v>320</v>
      </c>
      <c r="Y987" s="113" t="s">
        <v>321</v>
      </c>
      <c r="Z987" s="113" t="s">
        <v>331</v>
      </c>
      <c r="AA987" s="113" t="s">
        <v>332</v>
      </c>
    </row>
    <row r="988" spans="1:27" x14ac:dyDescent="0.2">
      <c r="A988" s="112">
        <v>18070</v>
      </c>
      <c r="B988" s="113" t="s">
        <v>863</v>
      </c>
      <c r="C988" s="113" t="s">
        <v>863</v>
      </c>
      <c r="D988" s="113" t="s">
        <v>858</v>
      </c>
      <c r="E988" s="113" t="s">
        <v>859</v>
      </c>
      <c r="F988" s="113" t="s">
        <v>859</v>
      </c>
      <c r="G988" s="113" t="s">
        <v>265</v>
      </c>
      <c r="H988" s="113" t="s">
        <v>117</v>
      </c>
      <c r="I988" s="113" t="s">
        <v>571</v>
      </c>
      <c r="J988" s="113" t="s">
        <v>572</v>
      </c>
      <c r="K988" s="113" t="s">
        <v>98</v>
      </c>
      <c r="L988" s="113" t="s">
        <v>118</v>
      </c>
      <c r="M988" s="113" t="s">
        <v>187</v>
      </c>
      <c r="N988" s="113" t="s">
        <v>203</v>
      </c>
      <c r="O988" s="113" t="s">
        <v>272</v>
      </c>
      <c r="P988" s="113" t="s">
        <v>313</v>
      </c>
      <c r="Q988" s="112">
        <v>5</v>
      </c>
      <c r="R988" s="112">
        <v>3</v>
      </c>
      <c r="S988" s="112">
        <v>100</v>
      </c>
      <c r="T988" s="112">
        <v>2</v>
      </c>
      <c r="U988" s="112">
        <v>50</v>
      </c>
      <c r="V988" s="112">
        <v>1</v>
      </c>
      <c r="W988" s="112">
        <v>6</v>
      </c>
      <c r="X988" s="113" t="s">
        <v>320</v>
      </c>
      <c r="Y988" s="113" t="s">
        <v>321</v>
      </c>
      <c r="Z988" s="113" t="s">
        <v>331</v>
      </c>
      <c r="AA988" s="113" t="s">
        <v>332</v>
      </c>
    </row>
    <row r="989" spans="1:27" x14ac:dyDescent="0.2">
      <c r="A989" s="112">
        <v>18071</v>
      </c>
      <c r="B989" s="113" t="s">
        <v>864</v>
      </c>
      <c r="C989" s="113" t="s">
        <v>864</v>
      </c>
      <c r="D989" s="113" t="s">
        <v>865</v>
      </c>
      <c r="E989" s="113" t="s">
        <v>866</v>
      </c>
      <c r="F989" s="113" t="s">
        <v>866</v>
      </c>
      <c r="G989" s="113" t="s">
        <v>265</v>
      </c>
      <c r="H989" s="113" t="s">
        <v>117</v>
      </c>
      <c r="I989" s="113" t="s">
        <v>571</v>
      </c>
      <c r="J989" s="113" t="s">
        <v>572</v>
      </c>
      <c r="K989" s="113" t="s">
        <v>98</v>
      </c>
      <c r="L989" s="113" t="s">
        <v>118</v>
      </c>
      <c r="M989" s="113" t="s">
        <v>187</v>
      </c>
      <c r="N989" s="113" t="s">
        <v>203</v>
      </c>
      <c r="O989" s="113" t="s">
        <v>272</v>
      </c>
      <c r="P989" s="113" t="s">
        <v>313</v>
      </c>
      <c r="Q989" s="112">
        <v>4</v>
      </c>
      <c r="R989" s="112">
        <v>6</v>
      </c>
      <c r="S989" s="112">
        <v>50</v>
      </c>
      <c r="T989" s="112">
        <v>1</v>
      </c>
      <c r="U989" s="112">
        <v>50</v>
      </c>
      <c r="V989" s="112">
        <v>1</v>
      </c>
      <c r="W989" s="112">
        <v>6</v>
      </c>
      <c r="X989" s="113" t="s">
        <v>414</v>
      </c>
      <c r="Y989" s="113" t="s">
        <v>415</v>
      </c>
      <c r="Z989" s="113" t="s">
        <v>331</v>
      </c>
      <c r="AA989" s="113" t="s">
        <v>332</v>
      </c>
    </row>
    <row r="990" spans="1:27" x14ac:dyDescent="0.2">
      <c r="A990" s="112">
        <v>18072</v>
      </c>
      <c r="B990" s="113" t="s">
        <v>867</v>
      </c>
      <c r="C990" s="113" t="s">
        <v>867</v>
      </c>
      <c r="D990" s="113" t="s">
        <v>865</v>
      </c>
      <c r="E990" s="113" t="s">
        <v>866</v>
      </c>
      <c r="F990" s="113" t="s">
        <v>866</v>
      </c>
      <c r="G990" s="113" t="s">
        <v>265</v>
      </c>
      <c r="H990" s="113" t="s">
        <v>117</v>
      </c>
      <c r="I990" s="113" t="s">
        <v>571</v>
      </c>
      <c r="J990" s="113" t="s">
        <v>572</v>
      </c>
      <c r="K990" s="113" t="s">
        <v>98</v>
      </c>
      <c r="L990" s="113" t="s">
        <v>118</v>
      </c>
      <c r="M990" s="113" t="s">
        <v>187</v>
      </c>
      <c r="N990" s="113" t="s">
        <v>203</v>
      </c>
      <c r="O990" s="113" t="s">
        <v>272</v>
      </c>
      <c r="P990" s="113" t="s">
        <v>349</v>
      </c>
      <c r="Q990" s="112">
        <v>4</v>
      </c>
      <c r="R990" s="112">
        <v>6</v>
      </c>
      <c r="S990" s="112">
        <v>50</v>
      </c>
      <c r="T990" s="112">
        <v>1</v>
      </c>
      <c r="U990" s="112">
        <v>50</v>
      </c>
      <c r="V990" s="112">
        <v>1</v>
      </c>
      <c r="W990" s="112">
        <v>6</v>
      </c>
      <c r="X990" s="113" t="s">
        <v>361</v>
      </c>
      <c r="Y990" s="113" t="s">
        <v>362</v>
      </c>
      <c r="Z990" s="113" t="s">
        <v>331</v>
      </c>
      <c r="AA990" s="113" t="s">
        <v>332</v>
      </c>
    </row>
    <row r="991" spans="1:27" x14ac:dyDescent="0.2">
      <c r="A991" s="112">
        <v>18073</v>
      </c>
      <c r="B991" s="113" t="s">
        <v>868</v>
      </c>
      <c r="C991" s="113" t="s">
        <v>868</v>
      </c>
      <c r="D991" s="113" t="s">
        <v>865</v>
      </c>
      <c r="E991" s="113" t="s">
        <v>866</v>
      </c>
      <c r="F991" s="113" t="s">
        <v>866</v>
      </c>
      <c r="G991" s="113" t="s">
        <v>265</v>
      </c>
      <c r="H991" s="113" t="s">
        <v>117</v>
      </c>
      <c r="I991" s="113" t="s">
        <v>571</v>
      </c>
      <c r="J991" s="113" t="s">
        <v>572</v>
      </c>
      <c r="K991" s="113" t="s">
        <v>98</v>
      </c>
      <c r="L991" s="113" t="s">
        <v>118</v>
      </c>
      <c r="M991" s="113" t="s">
        <v>187</v>
      </c>
      <c r="N991" s="113" t="s">
        <v>203</v>
      </c>
      <c r="O991" s="113" t="s">
        <v>272</v>
      </c>
      <c r="P991" s="113" t="s">
        <v>313</v>
      </c>
      <c r="Q991" s="112">
        <v>4</v>
      </c>
      <c r="R991" s="112">
        <v>6</v>
      </c>
      <c r="S991" s="112">
        <v>50</v>
      </c>
      <c r="T991" s="112">
        <v>1</v>
      </c>
      <c r="U991" s="112">
        <v>50</v>
      </c>
      <c r="V991" s="112">
        <v>1</v>
      </c>
      <c r="W991" s="112">
        <v>6</v>
      </c>
      <c r="X991" s="113" t="s">
        <v>296</v>
      </c>
      <c r="Y991" s="113" t="s">
        <v>161</v>
      </c>
      <c r="Z991" s="113" t="s">
        <v>331</v>
      </c>
      <c r="AA991" s="113" t="s">
        <v>332</v>
      </c>
    </row>
    <row r="992" spans="1:27" x14ac:dyDescent="0.2">
      <c r="A992" s="112">
        <v>18074</v>
      </c>
      <c r="B992" s="113" t="s">
        <v>869</v>
      </c>
      <c r="C992" s="113" t="s">
        <v>869</v>
      </c>
      <c r="D992" s="113" t="s">
        <v>865</v>
      </c>
      <c r="E992" s="113" t="s">
        <v>866</v>
      </c>
      <c r="F992" s="113" t="s">
        <v>866</v>
      </c>
      <c r="G992" s="113" t="s">
        <v>265</v>
      </c>
      <c r="H992" s="113" t="s">
        <v>117</v>
      </c>
      <c r="I992" s="113" t="s">
        <v>571</v>
      </c>
      <c r="J992" s="113" t="s">
        <v>572</v>
      </c>
      <c r="K992" s="113" t="s">
        <v>98</v>
      </c>
      <c r="L992" s="113" t="s">
        <v>118</v>
      </c>
      <c r="M992" s="113" t="s">
        <v>187</v>
      </c>
      <c r="N992" s="113" t="s">
        <v>203</v>
      </c>
      <c r="O992" s="113" t="s">
        <v>272</v>
      </c>
      <c r="P992" s="113" t="s">
        <v>313</v>
      </c>
      <c r="Q992" s="112">
        <v>4</v>
      </c>
      <c r="R992" s="112">
        <v>6</v>
      </c>
      <c r="S992" s="112">
        <v>30</v>
      </c>
      <c r="T992" s="112">
        <v>1</v>
      </c>
      <c r="U992" s="112">
        <v>30</v>
      </c>
      <c r="V992" s="112">
        <v>1</v>
      </c>
      <c r="W992" s="112">
        <v>6</v>
      </c>
      <c r="X992" s="113" t="s">
        <v>320</v>
      </c>
      <c r="Y992" s="113" t="s">
        <v>321</v>
      </c>
      <c r="Z992" s="113" t="s">
        <v>331</v>
      </c>
      <c r="AA992" s="113" t="s">
        <v>332</v>
      </c>
    </row>
    <row r="993" spans="1:27" x14ac:dyDescent="0.2">
      <c r="A993" s="112">
        <v>18075</v>
      </c>
      <c r="B993" s="113" t="s">
        <v>870</v>
      </c>
      <c r="C993" s="113" t="s">
        <v>870</v>
      </c>
      <c r="D993" s="113" t="s">
        <v>871</v>
      </c>
      <c r="E993" s="113" t="s">
        <v>870</v>
      </c>
      <c r="F993" s="113" t="s">
        <v>870</v>
      </c>
      <c r="G993" s="113" t="s">
        <v>265</v>
      </c>
      <c r="H993" s="113" t="s">
        <v>117</v>
      </c>
      <c r="I993" s="113" t="s">
        <v>299</v>
      </c>
      <c r="J993" s="113" t="s">
        <v>300</v>
      </c>
      <c r="K993" s="113" t="s">
        <v>98</v>
      </c>
      <c r="L993" s="113" t="s">
        <v>118</v>
      </c>
      <c r="M993" s="113" t="s">
        <v>187</v>
      </c>
      <c r="N993" s="113" t="s">
        <v>203</v>
      </c>
      <c r="O993" s="113" t="s">
        <v>272</v>
      </c>
      <c r="P993" s="113" t="s">
        <v>313</v>
      </c>
      <c r="Q993" s="112">
        <v>1</v>
      </c>
      <c r="R993" s="112">
        <v>3</v>
      </c>
      <c r="S993" s="112">
        <v>198</v>
      </c>
      <c r="T993" s="112">
        <v>2</v>
      </c>
      <c r="U993" s="112">
        <v>99</v>
      </c>
      <c r="V993" s="112">
        <v>1</v>
      </c>
      <c r="W993" s="112">
        <v>6</v>
      </c>
      <c r="X993" s="113" t="s">
        <v>490</v>
      </c>
      <c r="Y993" s="113" t="s">
        <v>491</v>
      </c>
      <c r="Z993" s="113" t="s">
        <v>331</v>
      </c>
      <c r="AA993" s="113" t="s">
        <v>332</v>
      </c>
    </row>
    <row r="994" spans="1:27" x14ac:dyDescent="0.2">
      <c r="A994" s="112">
        <v>18076</v>
      </c>
      <c r="B994" s="113" t="s">
        <v>872</v>
      </c>
      <c r="C994" s="113" t="s">
        <v>872</v>
      </c>
      <c r="D994" s="113" t="s">
        <v>873</v>
      </c>
      <c r="E994" s="113" t="s">
        <v>874</v>
      </c>
      <c r="F994" s="113" t="s">
        <v>874</v>
      </c>
      <c r="G994" s="113" t="s">
        <v>265</v>
      </c>
      <c r="H994" s="113" t="s">
        <v>469</v>
      </c>
      <c r="I994" s="113" t="s">
        <v>470</v>
      </c>
      <c r="J994" s="113" t="s">
        <v>471</v>
      </c>
      <c r="K994" s="113" t="s">
        <v>98</v>
      </c>
      <c r="L994" s="113" t="s">
        <v>118</v>
      </c>
      <c r="M994" s="113" t="s">
        <v>187</v>
      </c>
      <c r="N994" s="113" t="s">
        <v>203</v>
      </c>
      <c r="O994" s="113" t="s">
        <v>272</v>
      </c>
      <c r="P994" s="113" t="s">
        <v>354</v>
      </c>
      <c r="Q994" s="112">
        <v>3</v>
      </c>
      <c r="R994" s="112">
        <v>24</v>
      </c>
      <c r="S994" s="112">
        <v>120</v>
      </c>
      <c r="T994" s="112">
        <v>4</v>
      </c>
      <c r="U994" s="112">
        <v>30</v>
      </c>
      <c r="V994" s="112">
        <v>1</v>
      </c>
      <c r="W994" s="112">
        <v>96</v>
      </c>
      <c r="X994" s="113" t="s">
        <v>320</v>
      </c>
      <c r="Y994" s="113" t="s">
        <v>321</v>
      </c>
      <c r="Z994" s="113" t="s">
        <v>297</v>
      </c>
      <c r="AA994" s="113" t="s">
        <v>298</v>
      </c>
    </row>
    <row r="995" spans="1:27" x14ac:dyDescent="0.2">
      <c r="A995" s="112">
        <v>18077</v>
      </c>
      <c r="B995" s="113" t="s">
        <v>875</v>
      </c>
      <c r="C995" s="113" t="s">
        <v>875</v>
      </c>
      <c r="D995" s="113" t="s">
        <v>873</v>
      </c>
      <c r="E995" s="113" t="s">
        <v>874</v>
      </c>
      <c r="F995" s="113" t="s">
        <v>874</v>
      </c>
      <c r="G995" s="113" t="s">
        <v>265</v>
      </c>
      <c r="H995" s="113" t="s">
        <v>469</v>
      </c>
      <c r="I995" s="113" t="s">
        <v>470</v>
      </c>
      <c r="J995" s="113" t="s">
        <v>471</v>
      </c>
      <c r="K995" s="113" t="s">
        <v>98</v>
      </c>
      <c r="L995" s="113" t="s">
        <v>118</v>
      </c>
      <c r="M995" s="113" t="s">
        <v>187</v>
      </c>
      <c r="N995" s="113" t="s">
        <v>203</v>
      </c>
      <c r="O995" s="113" t="s">
        <v>272</v>
      </c>
      <c r="P995" s="113" t="s">
        <v>354</v>
      </c>
      <c r="Q995" s="112">
        <v>3</v>
      </c>
      <c r="R995" s="112">
        <v>24</v>
      </c>
      <c r="S995" s="112">
        <v>90</v>
      </c>
      <c r="T995" s="112">
        <v>3</v>
      </c>
      <c r="U995" s="112">
        <v>30</v>
      </c>
      <c r="V995" s="112">
        <v>1</v>
      </c>
      <c r="W995" s="112">
        <v>72</v>
      </c>
      <c r="X995" s="113" t="s">
        <v>320</v>
      </c>
      <c r="Y995" s="113" t="s">
        <v>321</v>
      </c>
      <c r="Z995" s="113" t="s">
        <v>297</v>
      </c>
      <c r="AA995" s="113" t="s">
        <v>298</v>
      </c>
    </row>
    <row r="996" spans="1:27" x14ac:dyDescent="0.2">
      <c r="A996" s="112">
        <v>18078</v>
      </c>
      <c r="B996" s="113" t="s">
        <v>876</v>
      </c>
      <c r="C996" s="113" t="s">
        <v>876</v>
      </c>
      <c r="D996" s="113" t="s">
        <v>873</v>
      </c>
      <c r="E996" s="113" t="s">
        <v>874</v>
      </c>
      <c r="F996" s="113" t="s">
        <v>874</v>
      </c>
      <c r="G996" s="113" t="s">
        <v>265</v>
      </c>
      <c r="H996" s="113" t="s">
        <v>469</v>
      </c>
      <c r="I996" s="113" t="s">
        <v>470</v>
      </c>
      <c r="J996" s="113" t="s">
        <v>471</v>
      </c>
      <c r="K996" s="113" t="s">
        <v>98</v>
      </c>
      <c r="L996" s="113" t="s">
        <v>118</v>
      </c>
      <c r="M996" s="113" t="s">
        <v>187</v>
      </c>
      <c r="N996" s="113" t="s">
        <v>203</v>
      </c>
      <c r="O996" s="113" t="s">
        <v>272</v>
      </c>
      <c r="P996" s="113" t="s">
        <v>354</v>
      </c>
      <c r="Q996" s="112">
        <v>3</v>
      </c>
      <c r="R996" s="112">
        <v>24</v>
      </c>
      <c r="S996" s="112">
        <v>120</v>
      </c>
      <c r="T996" s="112">
        <v>4</v>
      </c>
      <c r="U996" s="112">
        <v>30</v>
      </c>
      <c r="V996" s="112">
        <v>1</v>
      </c>
      <c r="W996" s="112">
        <v>96</v>
      </c>
      <c r="X996" s="113" t="s">
        <v>320</v>
      </c>
      <c r="Y996" s="113" t="s">
        <v>321</v>
      </c>
      <c r="Z996" s="113" t="s">
        <v>297</v>
      </c>
      <c r="AA996" s="113" t="s">
        <v>298</v>
      </c>
    </row>
    <row r="997" spans="1:27" x14ac:dyDescent="0.2">
      <c r="A997" s="112">
        <v>18079</v>
      </c>
      <c r="B997" s="113" t="s">
        <v>877</v>
      </c>
      <c r="C997" s="113" t="s">
        <v>877</v>
      </c>
      <c r="D997" s="113" t="s">
        <v>878</v>
      </c>
      <c r="E997" s="113" t="s">
        <v>879</v>
      </c>
      <c r="F997" s="113" t="s">
        <v>879</v>
      </c>
      <c r="G997" s="113" t="s">
        <v>265</v>
      </c>
      <c r="H997" s="113" t="s">
        <v>469</v>
      </c>
      <c r="I997" s="113" t="s">
        <v>470</v>
      </c>
      <c r="J997" s="113" t="s">
        <v>471</v>
      </c>
      <c r="K997" s="113" t="s">
        <v>98</v>
      </c>
      <c r="L997" s="113" t="s">
        <v>118</v>
      </c>
      <c r="M997" s="113" t="s">
        <v>187</v>
      </c>
      <c r="N997" s="113" t="s">
        <v>203</v>
      </c>
      <c r="O997" s="113" t="s">
        <v>272</v>
      </c>
      <c r="P997" s="113" t="s">
        <v>313</v>
      </c>
      <c r="Q997" s="112">
        <v>2</v>
      </c>
      <c r="R997" s="112">
        <v>18</v>
      </c>
      <c r="S997" s="112">
        <v>300</v>
      </c>
      <c r="T997" s="112">
        <v>10</v>
      </c>
      <c r="U997" s="112">
        <v>30</v>
      </c>
      <c r="V997" s="112">
        <v>1</v>
      </c>
      <c r="W997" s="112">
        <v>180</v>
      </c>
      <c r="X997" s="113" t="s">
        <v>320</v>
      </c>
      <c r="Y997" s="113" t="s">
        <v>321</v>
      </c>
      <c r="Z997" s="113" t="s">
        <v>297</v>
      </c>
      <c r="AA997" s="113" t="s">
        <v>298</v>
      </c>
    </row>
    <row r="998" spans="1:27" x14ac:dyDescent="0.2">
      <c r="A998" s="112">
        <v>18080</v>
      </c>
      <c r="B998" s="113" t="s">
        <v>880</v>
      </c>
      <c r="C998" s="113" t="s">
        <v>880</v>
      </c>
      <c r="D998" s="113" t="s">
        <v>878</v>
      </c>
      <c r="E998" s="113" t="s">
        <v>879</v>
      </c>
      <c r="F998" s="113" t="s">
        <v>879</v>
      </c>
      <c r="G998" s="113" t="s">
        <v>265</v>
      </c>
      <c r="H998" s="113" t="s">
        <v>469</v>
      </c>
      <c r="I998" s="113" t="s">
        <v>470</v>
      </c>
      <c r="J998" s="113" t="s">
        <v>471</v>
      </c>
      <c r="K998" s="113" t="s">
        <v>98</v>
      </c>
      <c r="L998" s="113" t="s">
        <v>118</v>
      </c>
      <c r="M998" s="113" t="s">
        <v>187</v>
      </c>
      <c r="N998" s="113" t="s">
        <v>203</v>
      </c>
      <c r="O998" s="113" t="s">
        <v>272</v>
      </c>
      <c r="P998" s="113" t="s">
        <v>313</v>
      </c>
      <c r="Q998" s="112">
        <v>2</v>
      </c>
      <c r="R998" s="112">
        <v>18</v>
      </c>
      <c r="S998" s="112">
        <v>300</v>
      </c>
      <c r="T998" s="112">
        <v>10</v>
      </c>
      <c r="U998" s="112">
        <v>30</v>
      </c>
      <c r="V998" s="112">
        <v>1</v>
      </c>
      <c r="W998" s="112">
        <v>180</v>
      </c>
      <c r="X998" s="113" t="s">
        <v>320</v>
      </c>
      <c r="Y998" s="113" t="s">
        <v>321</v>
      </c>
      <c r="Z998" s="113" t="s">
        <v>297</v>
      </c>
      <c r="AA998" s="113" t="s">
        <v>298</v>
      </c>
    </row>
    <row r="999" spans="1:27" x14ac:dyDescent="0.2">
      <c r="A999" s="112">
        <v>18081</v>
      </c>
      <c r="B999" s="113" t="s">
        <v>881</v>
      </c>
      <c r="C999" s="113" t="s">
        <v>881</v>
      </c>
      <c r="D999" s="113" t="s">
        <v>882</v>
      </c>
      <c r="E999" s="113" t="s">
        <v>883</v>
      </c>
      <c r="F999" s="113" t="s">
        <v>883</v>
      </c>
      <c r="G999" s="113" t="s">
        <v>265</v>
      </c>
      <c r="H999" s="113" t="s">
        <v>117</v>
      </c>
      <c r="I999" s="113" t="s">
        <v>299</v>
      </c>
      <c r="J999" s="113" t="s">
        <v>300</v>
      </c>
      <c r="K999" s="113" t="s">
        <v>98</v>
      </c>
      <c r="L999" s="113" t="s">
        <v>118</v>
      </c>
      <c r="M999" s="113" t="s">
        <v>187</v>
      </c>
      <c r="N999" s="113" t="s">
        <v>203</v>
      </c>
      <c r="O999" s="113" t="s">
        <v>272</v>
      </c>
      <c r="P999" s="113" t="s">
        <v>313</v>
      </c>
      <c r="Q999" s="112">
        <v>1</v>
      </c>
      <c r="R999" s="112">
        <v>3</v>
      </c>
      <c r="S999" s="112">
        <v>99</v>
      </c>
      <c r="T999" s="112">
        <v>1</v>
      </c>
      <c r="U999" s="112">
        <v>99</v>
      </c>
      <c r="V999" s="112">
        <v>1</v>
      </c>
      <c r="W999" s="112">
        <v>3</v>
      </c>
      <c r="X999" s="113" t="s">
        <v>320</v>
      </c>
      <c r="Y999" s="113" t="s">
        <v>321</v>
      </c>
      <c r="Z999" s="113" t="s">
        <v>331</v>
      </c>
      <c r="AA999" s="113" t="s">
        <v>332</v>
      </c>
    </row>
    <row r="1000" spans="1:27" x14ac:dyDescent="0.2">
      <c r="A1000" s="112">
        <v>18082</v>
      </c>
      <c r="B1000" s="113" t="s">
        <v>884</v>
      </c>
      <c r="C1000" s="113" t="s">
        <v>884</v>
      </c>
      <c r="D1000" s="113" t="s">
        <v>885</v>
      </c>
      <c r="E1000" s="113" t="s">
        <v>886</v>
      </c>
      <c r="F1000" s="113" t="s">
        <v>886</v>
      </c>
      <c r="G1000" s="113" t="s">
        <v>265</v>
      </c>
      <c r="H1000" s="113" t="s">
        <v>117</v>
      </c>
      <c r="I1000" s="113" t="s">
        <v>299</v>
      </c>
      <c r="J1000" s="113" t="s">
        <v>300</v>
      </c>
      <c r="K1000" s="113" t="s">
        <v>98</v>
      </c>
      <c r="L1000" s="113" t="s">
        <v>118</v>
      </c>
      <c r="M1000" s="113" t="s">
        <v>187</v>
      </c>
      <c r="N1000" s="113" t="s">
        <v>203</v>
      </c>
      <c r="O1000" s="113" t="s">
        <v>272</v>
      </c>
      <c r="P1000" s="113" t="s">
        <v>313</v>
      </c>
      <c r="Q1000" s="112">
        <v>1</v>
      </c>
      <c r="R1000" s="112">
        <v>3</v>
      </c>
      <c r="S1000" s="112">
        <v>99</v>
      </c>
      <c r="T1000" s="112">
        <v>1</v>
      </c>
      <c r="U1000" s="112">
        <v>99</v>
      </c>
      <c r="V1000" s="112">
        <v>1</v>
      </c>
      <c r="W1000" s="112">
        <v>3</v>
      </c>
      <c r="X1000" s="113" t="s">
        <v>320</v>
      </c>
      <c r="Y1000" s="113" t="s">
        <v>321</v>
      </c>
      <c r="Z1000" s="113" t="s">
        <v>331</v>
      </c>
      <c r="AA1000" s="113" t="s">
        <v>332</v>
      </c>
    </row>
    <row r="1001" spans="1:27" x14ac:dyDescent="0.2">
      <c r="A1001" s="112">
        <v>18083</v>
      </c>
      <c r="B1001" s="113" t="s">
        <v>887</v>
      </c>
      <c r="C1001" s="113" t="s">
        <v>888</v>
      </c>
      <c r="D1001" s="113" t="s">
        <v>889</v>
      </c>
      <c r="E1001" s="113" t="s">
        <v>890</v>
      </c>
      <c r="F1001" s="113" t="s">
        <v>890</v>
      </c>
      <c r="G1001" s="113" t="s">
        <v>265</v>
      </c>
      <c r="H1001" s="113" t="s">
        <v>117</v>
      </c>
      <c r="I1001" s="113" t="s">
        <v>299</v>
      </c>
      <c r="J1001" s="113" t="s">
        <v>300</v>
      </c>
      <c r="K1001" s="113" t="s">
        <v>98</v>
      </c>
      <c r="L1001" s="113" t="s">
        <v>118</v>
      </c>
      <c r="M1001" s="113" t="s">
        <v>187</v>
      </c>
      <c r="N1001" s="113" t="s">
        <v>203</v>
      </c>
      <c r="O1001" s="113" t="s">
        <v>272</v>
      </c>
      <c r="P1001" s="113" t="s">
        <v>313</v>
      </c>
      <c r="Q1001" s="112">
        <v>2</v>
      </c>
      <c r="R1001" s="112">
        <v>3</v>
      </c>
      <c r="S1001" s="112">
        <v>99</v>
      </c>
      <c r="T1001" s="112">
        <v>1</v>
      </c>
      <c r="U1001" s="112">
        <v>99</v>
      </c>
      <c r="V1001" s="112">
        <v>1</v>
      </c>
      <c r="W1001" s="112">
        <v>3</v>
      </c>
      <c r="X1001" s="113" t="s">
        <v>320</v>
      </c>
      <c r="Y1001" s="113" t="s">
        <v>321</v>
      </c>
      <c r="Z1001" s="113" t="s">
        <v>331</v>
      </c>
      <c r="AA1001" s="113" t="s">
        <v>332</v>
      </c>
    </row>
    <row r="1002" spans="1:27" x14ac:dyDescent="0.2">
      <c r="A1002" s="112">
        <v>18084</v>
      </c>
      <c r="B1002" s="113" t="s">
        <v>891</v>
      </c>
      <c r="C1002" s="113" t="s">
        <v>892</v>
      </c>
      <c r="D1002" s="113" t="s">
        <v>889</v>
      </c>
      <c r="E1002" s="113" t="s">
        <v>890</v>
      </c>
      <c r="F1002" s="113" t="s">
        <v>890</v>
      </c>
      <c r="G1002" s="113" t="s">
        <v>265</v>
      </c>
      <c r="H1002" s="113" t="s">
        <v>117</v>
      </c>
      <c r="I1002" s="113" t="s">
        <v>299</v>
      </c>
      <c r="J1002" s="113" t="s">
        <v>300</v>
      </c>
      <c r="K1002" s="113" t="s">
        <v>98</v>
      </c>
      <c r="L1002" s="113" t="s">
        <v>118</v>
      </c>
      <c r="M1002" s="113" t="s">
        <v>187</v>
      </c>
      <c r="N1002" s="113" t="s">
        <v>203</v>
      </c>
      <c r="O1002" s="113" t="s">
        <v>272</v>
      </c>
      <c r="P1002" s="113" t="s">
        <v>313</v>
      </c>
      <c r="Q1002" s="112">
        <v>2</v>
      </c>
      <c r="R1002" s="112">
        <v>3</v>
      </c>
      <c r="S1002" s="112">
        <v>99</v>
      </c>
      <c r="T1002" s="112">
        <v>1</v>
      </c>
      <c r="U1002" s="112">
        <v>99</v>
      </c>
      <c r="V1002" s="112">
        <v>1</v>
      </c>
      <c r="W1002" s="112">
        <v>3</v>
      </c>
      <c r="X1002" s="113" t="s">
        <v>320</v>
      </c>
      <c r="Y1002" s="113" t="s">
        <v>321</v>
      </c>
      <c r="Z1002" s="113" t="s">
        <v>331</v>
      </c>
      <c r="AA1002" s="113" t="s">
        <v>332</v>
      </c>
    </row>
    <row r="1003" spans="1:27" x14ac:dyDescent="0.2">
      <c r="A1003" s="112">
        <v>18085</v>
      </c>
      <c r="B1003" s="113" t="s">
        <v>893</v>
      </c>
      <c r="C1003" s="113" t="s">
        <v>893</v>
      </c>
      <c r="D1003" s="113" t="s">
        <v>894</v>
      </c>
      <c r="E1003" s="113" t="s">
        <v>895</v>
      </c>
      <c r="F1003" s="113" t="s">
        <v>895</v>
      </c>
      <c r="G1003" s="113" t="s">
        <v>265</v>
      </c>
      <c r="H1003" s="113" t="s">
        <v>117</v>
      </c>
      <c r="I1003" s="113" t="s">
        <v>299</v>
      </c>
      <c r="J1003" s="113" t="s">
        <v>300</v>
      </c>
      <c r="K1003" s="113" t="s">
        <v>98</v>
      </c>
      <c r="L1003" s="113" t="s">
        <v>118</v>
      </c>
      <c r="M1003" s="113" t="s">
        <v>138</v>
      </c>
      <c r="N1003" s="113" t="s">
        <v>203</v>
      </c>
      <c r="O1003" s="113" t="s">
        <v>272</v>
      </c>
      <c r="P1003" s="113" t="s">
        <v>313</v>
      </c>
      <c r="Q1003" s="112">
        <v>1</v>
      </c>
      <c r="R1003" s="112">
        <v>3</v>
      </c>
      <c r="S1003" s="112">
        <v>99</v>
      </c>
      <c r="T1003" s="112">
        <v>1</v>
      </c>
      <c r="U1003" s="112">
        <v>99</v>
      </c>
      <c r="V1003" s="112">
        <v>1</v>
      </c>
      <c r="W1003" s="112">
        <v>3</v>
      </c>
      <c r="X1003" s="113" t="s">
        <v>320</v>
      </c>
      <c r="Y1003" s="113" t="s">
        <v>321</v>
      </c>
      <c r="Z1003" s="113" t="s">
        <v>331</v>
      </c>
      <c r="AA1003" s="113" t="s">
        <v>332</v>
      </c>
    </row>
    <row r="1004" spans="1:27" x14ac:dyDescent="0.2">
      <c r="A1004" s="112">
        <v>18086</v>
      </c>
      <c r="B1004" s="113" t="s">
        <v>896</v>
      </c>
      <c r="C1004" s="113" t="s">
        <v>897</v>
      </c>
      <c r="D1004" s="113" t="s">
        <v>898</v>
      </c>
      <c r="E1004" s="113" t="s">
        <v>899</v>
      </c>
      <c r="F1004" s="113" t="s">
        <v>900</v>
      </c>
      <c r="G1004" s="113" t="s">
        <v>263</v>
      </c>
      <c r="H1004" s="113" t="s">
        <v>379</v>
      </c>
      <c r="I1004" s="113" t="s">
        <v>380</v>
      </c>
      <c r="J1004" s="113" t="s">
        <v>381</v>
      </c>
      <c r="K1004" s="113" t="s">
        <v>98</v>
      </c>
      <c r="L1004" s="113" t="s">
        <v>240</v>
      </c>
      <c r="M1004" s="113" t="s">
        <v>241</v>
      </c>
      <c r="N1004" s="113" t="s">
        <v>417</v>
      </c>
      <c r="O1004" s="113" t="s">
        <v>272</v>
      </c>
      <c r="P1004" s="113" t="s">
        <v>359</v>
      </c>
      <c r="Q1004" s="112">
        <v>2</v>
      </c>
      <c r="R1004" s="112">
        <v>14</v>
      </c>
      <c r="S1004" s="112">
        <v>10</v>
      </c>
      <c r="T1004" s="112">
        <v>1</v>
      </c>
      <c r="U1004" s="112">
        <v>10</v>
      </c>
      <c r="V1004" s="112">
        <v>1</v>
      </c>
      <c r="W1004" s="112">
        <v>14</v>
      </c>
      <c r="X1004" s="113" t="s">
        <v>385</v>
      </c>
      <c r="Y1004" s="113" t="s">
        <v>386</v>
      </c>
      <c r="Z1004" s="113" t="s">
        <v>387</v>
      </c>
      <c r="AA1004" s="113" t="s">
        <v>388</v>
      </c>
    </row>
    <row r="1005" spans="1:27" x14ac:dyDescent="0.2">
      <c r="A1005" s="112">
        <v>18087</v>
      </c>
      <c r="B1005" s="113" t="s">
        <v>901</v>
      </c>
      <c r="C1005" s="113" t="s">
        <v>902</v>
      </c>
      <c r="D1005" s="113" t="s">
        <v>898</v>
      </c>
      <c r="E1005" s="113" t="s">
        <v>899</v>
      </c>
      <c r="F1005" s="113" t="s">
        <v>900</v>
      </c>
      <c r="G1005" s="113" t="s">
        <v>263</v>
      </c>
      <c r="H1005" s="113" t="s">
        <v>379</v>
      </c>
      <c r="I1005" s="113" t="s">
        <v>380</v>
      </c>
      <c r="J1005" s="113" t="s">
        <v>381</v>
      </c>
      <c r="K1005" s="113" t="s">
        <v>98</v>
      </c>
      <c r="L1005" s="113" t="s">
        <v>240</v>
      </c>
      <c r="M1005" s="113" t="s">
        <v>241</v>
      </c>
      <c r="N1005" s="113" t="s">
        <v>417</v>
      </c>
      <c r="O1005" s="113" t="s">
        <v>272</v>
      </c>
      <c r="P1005" s="113" t="s">
        <v>359</v>
      </c>
      <c r="Q1005" s="112">
        <v>2</v>
      </c>
      <c r="R1005" s="112">
        <v>8</v>
      </c>
      <c r="S1005" s="112">
        <v>15</v>
      </c>
      <c r="T1005" s="112">
        <v>1</v>
      </c>
      <c r="U1005" s="112">
        <v>15</v>
      </c>
      <c r="V1005" s="112">
        <v>1</v>
      </c>
      <c r="W1005" s="112">
        <v>8</v>
      </c>
      <c r="X1005" s="113" t="s">
        <v>385</v>
      </c>
      <c r="Y1005" s="113" t="s">
        <v>386</v>
      </c>
      <c r="Z1005" s="113" t="s">
        <v>387</v>
      </c>
      <c r="AA1005" s="113" t="s">
        <v>388</v>
      </c>
    </row>
    <row r="1006" spans="1:27" x14ac:dyDescent="0.2">
      <c r="A1006" s="112">
        <v>18088</v>
      </c>
      <c r="B1006" s="113" t="s">
        <v>903</v>
      </c>
      <c r="C1006" s="113" t="s">
        <v>904</v>
      </c>
      <c r="D1006" s="113" t="s">
        <v>905</v>
      </c>
      <c r="E1006" s="113" t="s">
        <v>906</v>
      </c>
      <c r="F1006" s="113" t="s">
        <v>907</v>
      </c>
      <c r="G1006" s="113" t="s">
        <v>263</v>
      </c>
      <c r="H1006" s="113" t="s">
        <v>379</v>
      </c>
      <c r="I1006" s="113" t="s">
        <v>380</v>
      </c>
      <c r="J1006" s="113" t="s">
        <v>381</v>
      </c>
      <c r="K1006" s="113" t="s">
        <v>98</v>
      </c>
      <c r="L1006" s="113" t="s">
        <v>240</v>
      </c>
      <c r="M1006" s="113" t="s">
        <v>241</v>
      </c>
      <c r="N1006" s="113" t="s">
        <v>417</v>
      </c>
      <c r="O1006" s="113" t="s">
        <v>272</v>
      </c>
      <c r="P1006" s="113" t="s">
        <v>359</v>
      </c>
      <c r="Q1006" s="112">
        <v>2</v>
      </c>
      <c r="R1006" s="112">
        <v>16</v>
      </c>
      <c r="S1006" s="112">
        <v>18</v>
      </c>
      <c r="T1006" s="112">
        <v>2</v>
      </c>
      <c r="U1006" s="112">
        <v>9</v>
      </c>
      <c r="V1006" s="112">
        <v>1</v>
      </c>
      <c r="W1006" s="112">
        <v>32</v>
      </c>
      <c r="X1006" s="113" t="s">
        <v>385</v>
      </c>
      <c r="Y1006" s="113" t="s">
        <v>386</v>
      </c>
      <c r="Z1006" s="113" t="s">
        <v>387</v>
      </c>
      <c r="AA1006" s="113" t="s">
        <v>388</v>
      </c>
    </row>
    <row r="1007" spans="1:27" x14ac:dyDescent="0.2">
      <c r="A1007" s="112">
        <v>18089</v>
      </c>
      <c r="B1007" s="113" t="s">
        <v>903</v>
      </c>
      <c r="C1007" s="113" t="s">
        <v>908</v>
      </c>
      <c r="D1007" s="113" t="s">
        <v>905</v>
      </c>
      <c r="E1007" s="113" t="s">
        <v>906</v>
      </c>
      <c r="F1007" s="113" t="s">
        <v>907</v>
      </c>
      <c r="G1007" s="113" t="s">
        <v>263</v>
      </c>
      <c r="H1007" s="113" t="s">
        <v>379</v>
      </c>
      <c r="I1007" s="113" t="s">
        <v>380</v>
      </c>
      <c r="J1007" s="113" t="s">
        <v>381</v>
      </c>
      <c r="K1007" s="113" t="s">
        <v>98</v>
      </c>
      <c r="L1007" s="113" t="s">
        <v>240</v>
      </c>
      <c r="M1007" s="113" t="s">
        <v>241</v>
      </c>
      <c r="N1007" s="113" t="s">
        <v>417</v>
      </c>
      <c r="O1007" s="113" t="s">
        <v>272</v>
      </c>
      <c r="P1007" s="113" t="s">
        <v>359</v>
      </c>
      <c r="Q1007" s="112">
        <v>2</v>
      </c>
      <c r="R1007" s="112">
        <v>16</v>
      </c>
      <c r="S1007" s="112">
        <v>18</v>
      </c>
      <c r="T1007" s="112">
        <v>2</v>
      </c>
      <c r="U1007" s="112">
        <v>9</v>
      </c>
      <c r="V1007" s="112">
        <v>1</v>
      </c>
      <c r="W1007" s="112">
        <v>32</v>
      </c>
      <c r="X1007" s="113" t="s">
        <v>385</v>
      </c>
      <c r="Y1007" s="113" t="s">
        <v>386</v>
      </c>
      <c r="Z1007" s="113" t="s">
        <v>387</v>
      </c>
      <c r="AA1007" s="113" t="s">
        <v>388</v>
      </c>
    </row>
    <row r="1008" spans="1:27" x14ac:dyDescent="0.2">
      <c r="A1008" s="112">
        <v>18090</v>
      </c>
      <c r="B1008" s="113" t="s">
        <v>909</v>
      </c>
      <c r="C1008" s="113" t="s">
        <v>910</v>
      </c>
      <c r="D1008" s="113" t="s">
        <v>911</v>
      </c>
      <c r="E1008" s="113" t="s">
        <v>909</v>
      </c>
      <c r="F1008" s="113" t="s">
        <v>912</v>
      </c>
      <c r="G1008" s="113" t="s">
        <v>265</v>
      </c>
      <c r="H1008" s="113" t="s">
        <v>117</v>
      </c>
      <c r="I1008" s="113" t="s">
        <v>299</v>
      </c>
      <c r="J1008" s="113" t="s">
        <v>300</v>
      </c>
      <c r="K1008" s="113" t="s">
        <v>98</v>
      </c>
      <c r="L1008" s="113" t="s">
        <v>118</v>
      </c>
      <c r="M1008" s="113" t="s">
        <v>246</v>
      </c>
      <c r="N1008" s="113" t="s">
        <v>242</v>
      </c>
      <c r="O1008" s="113" t="s">
        <v>278</v>
      </c>
      <c r="P1008" s="113" t="s">
        <v>359</v>
      </c>
      <c r="Q1008" s="112">
        <v>1</v>
      </c>
      <c r="R1008" s="112">
        <v>4</v>
      </c>
      <c r="S1008" s="112">
        <v>198</v>
      </c>
      <c r="T1008" s="112">
        <v>2</v>
      </c>
      <c r="U1008" s="112">
        <v>99</v>
      </c>
      <c r="V1008" s="112">
        <v>1</v>
      </c>
      <c r="W1008" s="112">
        <v>8</v>
      </c>
      <c r="X1008" s="113" t="s">
        <v>360</v>
      </c>
      <c r="Y1008" s="113" t="s">
        <v>358</v>
      </c>
      <c r="Z1008" s="113" t="s">
        <v>382</v>
      </c>
      <c r="AA1008" s="113" t="s">
        <v>383</v>
      </c>
    </row>
    <row r="1009" spans="1:27" x14ac:dyDescent="0.2">
      <c r="A1009" s="112">
        <v>18091</v>
      </c>
      <c r="B1009" s="113" t="s">
        <v>913</v>
      </c>
      <c r="C1009" s="113" t="s">
        <v>914</v>
      </c>
      <c r="D1009" s="113" t="s">
        <v>915</v>
      </c>
      <c r="E1009" s="113" t="s">
        <v>913</v>
      </c>
      <c r="F1009" s="113" t="s">
        <v>916</v>
      </c>
      <c r="G1009" s="113" t="s">
        <v>217</v>
      </c>
      <c r="H1009" s="113" t="s">
        <v>475</v>
      </c>
      <c r="I1009" s="113" t="s">
        <v>476</v>
      </c>
      <c r="J1009" s="113" t="s">
        <v>477</v>
      </c>
      <c r="K1009" s="113" t="s">
        <v>98</v>
      </c>
      <c r="L1009" s="113" t="s">
        <v>166</v>
      </c>
      <c r="M1009" s="113" t="s">
        <v>241</v>
      </c>
      <c r="N1009" s="113" t="s">
        <v>242</v>
      </c>
      <c r="O1009" s="113" t="s">
        <v>278</v>
      </c>
      <c r="P1009" s="113" t="s">
        <v>359</v>
      </c>
      <c r="Q1009" s="112">
        <v>2</v>
      </c>
      <c r="R1009" s="112">
        <v>18</v>
      </c>
      <c r="S1009" s="112">
        <v>20</v>
      </c>
      <c r="T1009" s="112">
        <v>2</v>
      </c>
      <c r="U1009" s="112">
        <v>10</v>
      </c>
      <c r="V1009" s="112">
        <v>1</v>
      </c>
      <c r="W1009" s="112">
        <v>36</v>
      </c>
      <c r="X1009" s="113" t="s">
        <v>385</v>
      </c>
      <c r="Y1009" s="113" t="s">
        <v>386</v>
      </c>
      <c r="Z1009" s="113" t="s">
        <v>387</v>
      </c>
      <c r="AA1009" s="113" t="s">
        <v>388</v>
      </c>
    </row>
    <row r="1010" spans="1:27" x14ac:dyDescent="0.2">
      <c r="A1010" s="112">
        <v>18092</v>
      </c>
      <c r="B1010" s="113" t="s">
        <v>917</v>
      </c>
      <c r="C1010" s="113" t="s">
        <v>918</v>
      </c>
      <c r="D1010" s="113" t="s">
        <v>915</v>
      </c>
      <c r="E1010" s="113" t="s">
        <v>913</v>
      </c>
      <c r="F1010" s="113" t="s">
        <v>916</v>
      </c>
      <c r="G1010" s="113" t="s">
        <v>217</v>
      </c>
      <c r="H1010" s="113" t="s">
        <v>475</v>
      </c>
      <c r="I1010" s="113" t="s">
        <v>476</v>
      </c>
      <c r="J1010" s="113" t="s">
        <v>477</v>
      </c>
      <c r="K1010" s="113" t="s">
        <v>98</v>
      </c>
      <c r="L1010" s="113" t="s">
        <v>215</v>
      </c>
      <c r="M1010" s="113" t="s">
        <v>241</v>
      </c>
      <c r="N1010" s="113" t="s">
        <v>242</v>
      </c>
      <c r="O1010" s="113" t="s">
        <v>278</v>
      </c>
      <c r="P1010" s="113" t="s">
        <v>359</v>
      </c>
      <c r="Q1010" s="112">
        <v>2</v>
      </c>
      <c r="R1010" s="112">
        <v>30</v>
      </c>
      <c r="S1010" s="112">
        <v>1</v>
      </c>
      <c r="T1010" s="112">
        <v>1</v>
      </c>
      <c r="U1010" s="112">
        <v>1</v>
      </c>
      <c r="V1010" s="112">
        <v>1</v>
      </c>
      <c r="W1010" s="112">
        <v>30</v>
      </c>
      <c r="X1010" s="113" t="s">
        <v>385</v>
      </c>
      <c r="Y1010" s="113" t="s">
        <v>386</v>
      </c>
      <c r="Z1010" s="113" t="s">
        <v>387</v>
      </c>
      <c r="AA1010" s="113" t="s">
        <v>388</v>
      </c>
    </row>
    <row r="1011" spans="1:27" x14ac:dyDescent="0.2">
      <c r="A1011" s="112">
        <v>18093</v>
      </c>
      <c r="B1011" s="113" t="s">
        <v>919</v>
      </c>
      <c r="C1011" s="113" t="s">
        <v>920</v>
      </c>
      <c r="D1011" s="113" t="s">
        <v>921</v>
      </c>
      <c r="E1011" s="113" t="s">
        <v>919</v>
      </c>
      <c r="F1011" s="113" t="s">
        <v>922</v>
      </c>
      <c r="G1011" s="113" t="s">
        <v>265</v>
      </c>
      <c r="H1011" s="113" t="s">
        <v>117</v>
      </c>
      <c r="I1011" s="113" t="s">
        <v>432</v>
      </c>
      <c r="J1011" s="113" t="s">
        <v>433</v>
      </c>
      <c r="K1011" s="113" t="s">
        <v>98</v>
      </c>
      <c r="L1011" s="113" t="s">
        <v>118</v>
      </c>
      <c r="M1011" s="113" t="s">
        <v>241</v>
      </c>
      <c r="N1011" s="113" t="s">
        <v>242</v>
      </c>
      <c r="O1011" s="113" t="s">
        <v>278</v>
      </c>
      <c r="P1011" s="113" t="s">
        <v>359</v>
      </c>
      <c r="Q1011" s="112">
        <v>1</v>
      </c>
      <c r="R1011" s="112">
        <v>8</v>
      </c>
      <c r="S1011" s="112">
        <v>30</v>
      </c>
      <c r="T1011" s="112">
        <v>1</v>
      </c>
      <c r="U1011" s="112">
        <v>30</v>
      </c>
      <c r="V1011" s="112">
        <v>1</v>
      </c>
      <c r="W1011" s="112">
        <v>8</v>
      </c>
      <c r="X1011" s="113" t="s">
        <v>457</v>
      </c>
      <c r="Y1011" s="113" t="s">
        <v>458</v>
      </c>
      <c r="Z1011" s="113" t="s">
        <v>367</v>
      </c>
      <c r="AA1011" s="113" t="s">
        <v>368</v>
      </c>
    </row>
    <row r="1012" spans="1:27" x14ac:dyDescent="0.2">
      <c r="A1012" s="112">
        <v>18094</v>
      </c>
      <c r="B1012" s="113" t="s">
        <v>923</v>
      </c>
      <c r="C1012" s="113" t="s">
        <v>924</v>
      </c>
      <c r="D1012" s="113" t="s">
        <v>925</v>
      </c>
      <c r="E1012" s="113" t="s">
        <v>923</v>
      </c>
      <c r="F1012" s="113" t="s">
        <v>926</v>
      </c>
      <c r="G1012" s="113" t="s">
        <v>217</v>
      </c>
      <c r="H1012" s="113" t="s">
        <v>475</v>
      </c>
      <c r="I1012" s="113" t="s">
        <v>476</v>
      </c>
      <c r="J1012" s="113" t="s">
        <v>477</v>
      </c>
      <c r="K1012" s="113" t="s">
        <v>98</v>
      </c>
      <c r="L1012" s="113" t="s">
        <v>215</v>
      </c>
      <c r="M1012" s="113" t="s">
        <v>241</v>
      </c>
      <c r="N1012" s="113" t="s">
        <v>242</v>
      </c>
      <c r="O1012" s="113" t="s">
        <v>272</v>
      </c>
      <c r="P1012" s="113" t="s">
        <v>359</v>
      </c>
      <c r="Q1012" s="112">
        <v>1</v>
      </c>
      <c r="R1012" s="112">
        <v>30</v>
      </c>
      <c r="S1012" s="112">
        <v>3</v>
      </c>
      <c r="T1012" s="112">
        <v>3</v>
      </c>
      <c r="U1012" s="112">
        <v>1</v>
      </c>
      <c r="V1012" s="112">
        <v>1</v>
      </c>
      <c r="W1012" s="112">
        <v>90</v>
      </c>
      <c r="X1012" s="113" t="s">
        <v>385</v>
      </c>
      <c r="Y1012" s="113" t="s">
        <v>386</v>
      </c>
      <c r="Z1012" s="113" t="s">
        <v>387</v>
      </c>
      <c r="AA1012" s="113" t="s">
        <v>388</v>
      </c>
    </row>
    <row r="1013" spans="1:27" x14ac:dyDescent="0.2">
      <c r="A1013" s="112">
        <v>18095</v>
      </c>
      <c r="B1013" s="113" t="s">
        <v>927</v>
      </c>
      <c r="C1013" s="113" t="s">
        <v>928</v>
      </c>
      <c r="D1013" s="113" t="s">
        <v>929</v>
      </c>
      <c r="E1013" s="113" t="s">
        <v>927</v>
      </c>
      <c r="F1013" s="113" t="s">
        <v>930</v>
      </c>
      <c r="G1013" s="113" t="s">
        <v>217</v>
      </c>
      <c r="H1013" s="113" t="s">
        <v>475</v>
      </c>
      <c r="I1013" s="113" t="s">
        <v>476</v>
      </c>
      <c r="J1013" s="113" t="s">
        <v>477</v>
      </c>
      <c r="K1013" s="113" t="s">
        <v>98</v>
      </c>
      <c r="L1013" s="113" t="s">
        <v>215</v>
      </c>
      <c r="M1013" s="113" t="s">
        <v>241</v>
      </c>
      <c r="N1013" s="113" t="s">
        <v>242</v>
      </c>
      <c r="O1013" s="113" t="s">
        <v>272</v>
      </c>
      <c r="P1013" s="113" t="s">
        <v>359</v>
      </c>
      <c r="Q1013" s="112">
        <v>4</v>
      </c>
      <c r="R1013" s="112">
        <v>30</v>
      </c>
      <c r="S1013" s="112">
        <v>1</v>
      </c>
      <c r="T1013" s="112">
        <v>1</v>
      </c>
      <c r="U1013" s="112">
        <v>1</v>
      </c>
      <c r="V1013" s="112">
        <v>1</v>
      </c>
      <c r="W1013" s="112">
        <v>30</v>
      </c>
      <c r="X1013" s="113" t="s">
        <v>385</v>
      </c>
      <c r="Y1013" s="113" t="s">
        <v>386</v>
      </c>
      <c r="Z1013" s="113" t="s">
        <v>297</v>
      </c>
      <c r="AA1013" s="113" t="s">
        <v>298</v>
      </c>
    </row>
    <row r="1014" spans="1:27" x14ac:dyDescent="0.2">
      <c r="A1014" s="112">
        <v>18096</v>
      </c>
      <c r="B1014" s="113" t="s">
        <v>931</v>
      </c>
      <c r="C1014" s="113" t="s">
        <v>932</v>
      </c>
      <c r="D1014" s="113" t="s">
        <v>929</v>
      </c>
      <c r="E1014" s="113" t="s">
        <v>927</v>
      </c>
      <c r="F1014" s="113" t="s">
        <v>930</v>
      </c>
      <c r="G1014" s="113" t="s">
        <v>217</v>
      </c>
      <c r="H1014" s="113" t="s">
        <v>475</v>
      </c>
      <c r="I1014" s="113" t="s">
        <v>476</v>
      </c>
      <c r="J1014" s="113" t="s">
        <v>477</v>
      </c>
      <c r="K1014" s="113" t="s">
        <v>98</v>
      </c>
      <c r="L1014" s="113" t="s">
        <v>166</v>
      </c>
      <c r="M1014" s="113" t="s">
        <v>241</v>
      </c>
      <c r="N1014" s="113" t="s">
        <v>242</v>
      </c>
      <c r="O1014" s="113" t="s">
        <v>272</v>
      </c>
      <c r="P1014" s="113" t="s">
        <v>359</v>
      </c>
      <c r="Q1014" s="112">
        <v>4</v>
      </c>
      <c r="R1014" s="112">
        <v>14</v>
      </c>
      <c r="S1014" s="112">
        <v>24</v>
      </c>
      <c r="T1014" s="112">
        <v>2</v>
      </c>
      <c r="U1014" s="112">
        <v>12</v>
      </c>
      <c r="V1014" s="112">
        <v>1</v>
      </c>
      <c r="W1014" s="112">
        <v>28</v>
      </c>
      <c r="X1014" s="113" t="s">
        <v>385</v>
      </c>
      <c r="Y1014" s="113" t="s">
        <v>386</v>
      </c>
      <c r="Z1014" s="113" t="s">
        <v>387</v>
      </c>
      <c r="AA1014" s="113" t="s">
        <v>388</v>
      </c>
    </row>
    <row r="1015" spans="1:27" x14ac:dyDescent="0.2">
      <c r="A1015" s="112">
        <v>18097</v>
      </c>
      <c r="B1015" s="113" t="s">
        <v>933</v>
      </c>
      <c r="C1015" s="113" t="s">
        <v>934</v>
      </c>
      <c r="D1015" s="113" t="s">
        <v>929</v>
      </c>
      <c r="E1015" s="113" t="s">
        <v>927</v>
      </c>
      <c r="F1015" s="113" t="s">
        <v>930</v>
      </c>
      <c r="G1015" s="113" t="s">
        <v>217</v>
      </c>
      <c r="H1015" s="113" t="s">
        <v>475</v>
      </c>
      <c r="I1015" s="113" t="s">
        <v>476</v>
      </c>
      <c r="J1015" s="113" t="s">
        <v>477</v>
      </c>
      <c r="K1015" s="113" t="s">
        <v>98</v>
      </c>
      <c r="L1015" s="113" t="s">
        <v>166</v>
      </c>
      <c r="M1015" s="113" t="s">
        <v>241</v>
      </c>
      <c r="N1015" s="113" t="s">
        <v>242</v>
      </c>
      <c r="O1015" s="113" t="s">
        <v>272</v>
      </c>
      <c r="P1015" s="113" t="s">
        <v>359</v>
      </c>
      <c r="Q1015" s="112">
        <v>4</v>
      </c>
      <c r="R1015" s="112">
        <v>56</v>
      </c>
      <c r="S1015" s="112">
        <v>12</v>
      </c>
      <c r="T1015" s="112">
        <v>1</v>
      </c>
      <c r="U1015" s="112">
        <v>12</v>
      </c>
      <c r="V1015" s="112">
        <v>1</v>
      </c>
      <c r="W1015" s="112">
        <v>56</v>
      </c>
      <c r="X1015" s="113" t="s">
        <v>385</v>
      </c>
      <c r="Y1015" s="113" t="s">
        <v>386</v>
      </c>
      <c r="Z1015" s="113" t="s">
        <v>387</v>
      </c>
      <c r="AA1015" s="113" t="s">
        <v>388</v>
      </c>
    </row>
    <row r="1016" spans="1:27" x14ac:dyDescent="0.2">
      <c r="A1016" s="112">
        <v>18098</v>
      </c>
      <c r="B1016" s="113" t="s">
        <v>935</v>
      </c>
      <c r="C1016" s="113" t="s">
        <v>936</v>
      </c>
      <c r="D1016" s="113" t="s">
        <v>929</v>
      </c>
      <c r="E1016" s="113" t="s">
        <v>927</v>
      </c>
      <c r="F1016" s="113" t="s">
        <v>930</v>
      </c>
      <c r="G1016" s="113" t="s">
        <v>217</v>
      </c>
      <c r="H1016" s="113" t="s">
        <v>475</v>
      </c>
      <c r="I1016" s="113" t="s">
        <v>476</v>
      </c>
      <c r="J1016" s="113" t="s">
        <v>477</v>
      </c>
      <c r="K1016" s="113" t="s">
        <v>98</v>
      </c>
      <c r="L1016" s="113" t="s">
        <v>166</v>
      </c>
      <c r="M1016" s="113" t="s">
        <v>241</v>
      </c>
      <c r="N1016" s="113" t="s">
        <v>242</v>
      </c>
      <c r="O1016" s="113" t="s">
        <v>272</v>
      </c>
      <c r="P1016" s="113" t="s">
        <v>359</v>
      </c>
      <c r="Q1016" s="112">
        <v>4</v>
      </c>
      <c r="R1016" s="112">
        <v>21</v>
      </c>
      <c r="S1016" s="112">
        <v>30</v>
      </c>
      <c r="T1016" s="112">
        <v>3</v>
      </c>
      <c r="U1016" s="112">
        <v>10</v>
      </c>
      <c r="V1016" s="112">
        <v>1</v>
      </c>
      <c r="W1016" s="112">
        <v>63</v>
      </c>
      <c r="X1016" s="113" t="s">
        <v>385</v>
      </c>
      <c r="Y1016" s="113" t="s">
        <v>386</v>
      </c>
      <c r="Z1016" s="113" t="s">
        <v>387</v>
      </c>
      <c r="AA1016" s="113" t="s">
        <v>388</v>
      </c>
    </row>
    <row r="1017" spans="1:27" x14ac:dyDescent="0.2">
      <c r="A1017" s="112">
        <v>18099</v>
      </c>
      <c r="B1017" s="113" t="s">
        <v>937</v>
      </c>
      <c r="C1017" s="113" t="s">
        <v>938</v>
      </c>
      <c r="D1017" s="113" t="s">
        <v>939</v>
      </c>
      <c r="E1017" s="113" t="s">
        <v>940</v>
      </c>
      <c r="F1017" s="113" t="s">
        <v>941</v>
      </c>
      <c r="G1017" s="113" t="s">
        <v>217</v>
      </c>
      <c r="H1017" s="113" t="s">
        <v>475</v>
      </c>
      <c r="I1017" s="113" t="s">
        <v>476</v>
      </c>
      <c r="J1017" s="113" t="s">
        <v>477</v>
      </c>
      <c r="K1017" s="113" t="s">
        <v>98</v>
      </c>
      <c r="L1017" s="113" t="s">
        <v>166</v>
      </c>
      <c r="M1017" s="113" t="s">
        <v>241</v>
      </c>
      <c r="N1017" s="113" t="s">
        <v>242</v>
      </c>
      <c r="O1017" s="113" t="s">
        <v>272</v>
      </c>
      <c r="P1017" s="113" t="s">
        <v>359</v>
      </c>
      <c r="Q1017" s="112">
        <v>3</v>
      </c>
      <c r="R1017" s="112">
        <v>21</v>
      </c>
      <c r="S1017" s="112">
        <v>24</v>
      </c>
      <c r="T1017" s="112">
        <v>3</v>
      </c>
      <c r="U1017" s="112">
        <v>8</v>
      </c>
      <c r="V1017" s="112">
        <v>1</v>
      </c>
      <c r="W1017" s="112">
        <v>63</v>
      </c>
      <c r="X1017" s="113" t="s">
        <v>385</v>
      </c>
      <c r="Y1017" s="113" t="s">
        <v>386</v>
      </c>
      <c r="Z1017" s="113" t="s">
        <v>387</v>
      </c>
      <c r="AA1017" s="113" t="s">
        <v>388</v>
      </c>
    </row>
    <row r="1018" spans="1:27" x14ac:dyDescent="0.2">
      <c r="A1018" s="112">
        <v>18100</v>
      </c>
      <c r="B1018" s="113" t="s">
        <v>942</v>
      </c>
      <c r="C1018" s="113" t="s">
        <v>943</v>
      </c>
      <c r="D1018" s="113" t="s">
        <v>939</v>
      </c>
      <c r="E1018" s="113" t="s">
        <v>940</v>
      </c>
      <c r="F1018" s="113" t="s">
        <v>941</v>
      </c>
      <c r="G1018" s="113" t="s">
        <v>217</v>
      </c>
      <c r="H1018" s="113" t="s">
        <v>475</v>
      </c>
      <c r="I1018" s="113" t="s">
        <v>476</v>
      </c>
      <c r="J1018" s="113" t="s">
        <v>477</v>
      </c>
      <c r="K1018" s="113" t="s">
        <v>98</v>
      </c>
      <c r="L1018" s="113" t="s">
        <v>166</v>
      </c>
      <c r="M1018" s="113" t="s">
        <v>241</v>
      </c>
      <c r="N1018" s="113" t="s">
        <v>242</v>
      </c>
      <c r="O1018" s="113" t="s">
        <v>272</v>
      </c>
      <c r="P1018" s="113" t="s">
        <v>359</v>
      </c>
      <c r="Q1018" s="112">
        <v>3</v>
      </c>
      <c r="R1018" s="112">
        <v>42</v>
      </c>
      <c r="S1018" s="112">
        <v>21</v>
      </c>
      <c r="T1018" s="112">
        <v>3</v>
      </c>
      <c r="U1018" s="112">
        <v>7</v>
      </c>
      <c r="V1018" s="112">
        <v>1</v>
      </c>
      <c r="W1018" s="112">
        <v>126</v>
      </c>
      <c r="X1018" s="113" t="s">
        <v>385</v>
      </c>
      <c r="Y1018" s="113" t="s">
        <v>386</v>
      </c>
      <c r="Z1018" s="113" t="s">
        <v>387</v>
      </c>
      <c r="AA1018" s="113" t="s">
        <v>388</v>
      </c>
    </row>
    <row r="1019" spans="1:27" x14ac:dyDescent="0.2">
      <c r="A1019" s="112">
        <v>18101</v>
      </c>
      <c r="B1019" s="113" t="s">
        <v>944</v>
      </c>
      <c r="C1019" s="113" t="s">
        <v>945</v>
      </c>
      <c r="D1019" s="113" t="s">
        <v>939</v>
      </c>
      <c r="E1019" s="113" t="s">
        <v>940</v>
      </c>
      <c r="F1019" s="113" t="s">
        <v>941</v>
      </c>
      <c r="G1019" s="113" t="s">
        <v>217</v>
      </c>
      <c r="H1019" s="113" t="s">
        <v>475</v>
      </c>
      <c r="I1019" s="113" t="s">
        <v>476</v>
      </c>
      <c r="J1019" s="113" t="s">
        <v>477</v>
      </c>
      <c r="K1019" s="113" t="s">
        <v>98</v>
      </c>
      <c r="L1019" s="113" t="s">
        <v>215</v>
      </c>
      <c r="M1019" s="113" t="s">
        <v>241</v>
      </c>
      <c r="N1019" s="113" t="s">
        <v>242</v>
      </c>
      <c r="O1019" s="113" t="s">
        <v>272</v>
      </c>
      <c r="P1019" s="113" t="s">
        <v>359</v>
      </c>
      <c r="Q1019" s="112">
        <v>3</v>
      </c>
      <c r="R1019" s="112">
        <v>30</v>
      </c>
      <c r="S1019" s="112">
        <v>1</v>
      </c>
      <c r="T1019" s="112">
        <v>1</v>
      </c>
      <c r="U1019" s="112">
        <v>1</v>
      </c>
      <c r="V1019" s="112">
        <v>1</v>
      </c>
      <c r="W1019" s="112">
        <v>30</v>
      </c>
      <c r="X1019" s="113" t="s">
        <v>385</v>
      </c>
      <c r="Y1019" s="113" t="s">
        <v>386</v>
      </c>
      <c r="Z1019" s="113" t="s">
        <v>387</v>
      </c>
      <c r="AA1019" s="113" t="s">
        <v>388</v>
      </c>
    </row>
    <row r="1020" spans="1:27" x14ac:dyDescent="0.2">
      <c r="A1020" s="112">
        <v>18102</v>
      </c>
      <c r="B1020" s="113" t="s">
        <v>946</v>
      </c>
      <c r="C1020" s="113" t="s">
        <v>947</v>
      </c>
      <c r="D1020" s="113" t="s">
        <v>948</v>
      </c>
      <c r="E1020" s="113" t="s">
        <v>949</v>
      </c>
      <c r="F1020" s="113" t="s">
        <v>950</v>
      </c>
      <c r="G1020" s="113" t="s">
        <v>217</v>
      </c>
      <c r="H1020" s="113" t="s">
        <v>475</v>
      </c>
      <c r="I1020" s="113" t="s">
        <v>476</v>
      </c>
      <c r="J1020" s="113" t="s">
        <v>477</v>
      </c>
      <c r="K1020" s="113" t="s">
        <v>98</v>
      </c>
      <c r="L1020" s="113" t="s">
        <v>166</v>
      </c>
      <c r="M1020" s="113" t="s">
        <v>241</v>
      </c>
      <c r="N1020" s="113" t="s">
        <v>242</v>
      </c>
      <c r="O1020" s="113" t="s">
        <v>272</v>
      </c>
      <c r="P1020" s="113" t="s">
        <v>359</v>
      </c>
      <c r="Q1020" s="112">
        <v>7</v>
      </c>
      <c r="R1020" s="112">
        <v>14</v>
      </c>
      <c r="S1020" s="112">
        <v>36</v>
      </c>
      <c r="T1020" s="112">
        <v>3</v>
      </c>
      <c r="U1020" s="112">
        <v>12</v>
      </c>
      <c r="V1020" s="112">
        <v>1</v>
      </c>
      <c r="W1020" s="112">
        <v>42</v>
      </c>
      <c r="X1020" s="113" t="s">
        <v>385</v>
      </c>
      <c r="Y1020" s="113" t="s">
        <v>386</v>
      </c>
      <c r="Z1020" s="113" t="s">
        <v>387</v>
      </c>
      <c r="AA1020" s="113" t="s">
        <v>388</v>
      </c>
    </row>
    <row r="1021" spans="1:27" x14ac:dyDescent="0.2">
      <c r="A1021" s="112">
        <v>18103</v>
      </c>
      <c r="B1021" s="113" t="s">
        <v>951</v>
      </c>
      <c r="C1021" s="113" t="s">
        <v>952</v>
      </c>
      <c r="D1021" s="113" t="s">
        <v>948</v>
      </c>
      <c r="E1021" s="113" t="s">
        <v>949</v>
      </c>
      <c r="F1021" s="113" t="s">
        <v>950</v>
      </c>
      <c r="G1021" s="113" t="s">
        <v>217</v>
      </c>
      <c r="H1021" s="113" t="s">
        <v>475</v>
      </c>
      <c r="I1021" s="113" t="s">
        <v>476</v>
      </c>
      <c r="J1021" s="113" t="s">
        <v>477</v>
      </c>
      <c r="K1021" s="113" t="s">
        <v>98</v>
      </c>
      <c r="L1021" s="113" t="s">
        <v>215</v>
      </c>
      <c r="M1021" s="113" t="s">
        <v>241</v>
      </c>
      <c r="N1021" s="113" t="s">
        <v>242</v>
      </c>
      <c r="O1021" s="113" t="s">
        <v>272</v>
      </c>
      <c r="P1021" s="113" t="s">
        <v>359</v>
      </c>
      <c r="Q1021" s="112">
        <v>7</v>
      </c>
      <c r="R1021" s="112">
        <v>35</v>
      </c>
      <c r="S1021" s="112">
        <v>1</v>
      </c>
      <c r="T1021" s="112">
        <v>1</v>
      </c>
      <c r="U1021" s="112">
        <v>1</v>
      </c>
      <c r="V1021" s="112">
        <v>1</v>
      </c>
      <c r="W1021" s="112">
        <v>35</v>
      </c>
      <c r="X1021" s="113" t="s">
        <v>385</v>
      </c>
      <c r="Y1021" s="113" t="s">
        <v>386</v>
      </c>
      <c r="Z1021" s="113" t="s">
        <v>387</v>
      </c>
      <c r="AA1021" s="113" t="s">
        <v>388</v>
      </c>
    </row>
    <row r="1022" spans="1:27" x14ac:dyDescent="0.2">
      <c r="A1022" s="112">
        <v>18104</v>
      </c>
      <c r="B1022" s="113" t="s">
        <v>953</v>
      </c>
      <c r="C1022" s="113" t="s">
        <v>954</v>
      </c>
      <c r="D1022" s="113" t="s">
        <v>948</v>
      </c>
      <c r="E1022" s="113" t="s">
        <v>949</v>
      </c>
      <c r="F1022" s="113" t="s">
        <v>950</v>
      </c>
      <c r="G1022" s="113" t="s">
        <v>217</v>
      </c>
      <c r="H1022" s="113" t="s">
        <v>475</v>
      </c>
      <c r="I1022" s="113" t="s">
        <v>476</v>
      </c>
      <c r="J1022" s="113" t="s">
        <v>477</v>
      </c>
      <c r="K1022" s="113" t="s">
        <v>98</v>
      </c>
      <c r="L1022" s="113" t="s">
        <v>166</v>
      </c>
      <c r="M1022" s="113" t="s">
        <v>241</v>
      </c>
      <c r="N1022" s="113" t="s">
        <v>242</v>
      </c>
      <c r="O1022" s="113" t="s">
        <v>272</v>
      </c>
      <c r="P1022" s="113" t="s">
        <v>359</v>
      </c>
      <c r="Q1022" s="112">
        <v>7</v>
      </c>
      <c r="R1022" s="112">
        <v>14</v>
      </c>
      <c r="S1022" s="112">
        <v>48</v>
      </c>
      <c r="T1022" s="112">
        <v>4</v>
      </c>
      <c r="U1022" s="112">
        <v>12</v>
      </c>
      <c r="V1022" s="112">
        <v>1</v>
      </c>
      <c r="W1022" s="112">
        <v>56</v>
      </c>
      <c r="X1022" s="113" t="s">
        <v>385</v>
      </c>
      <c r="Y1022" s="113" t="s">
        <v>386</v>
      </c>
      <c r="Z1022" s="113" t="s">
        <v>387</v>
      </c>
      <c r="AA1022" s="113" t="s">
        <v>388</v>
      </c>
    </row>
    <row r="1023" spans="1:27" x14ac:dyDescent="0.2">
      <c r="A1023" s="112">
        <v>18105</v>
      </c>
      <c r="B1023" s="113" t="s">
        <v>955</v>
      </c>
      <c r="C1023" s="113" t="s">
        <v>956</v>
      </c>
      <c r="D1023" s="113" t="s">
        <v>948</v>
      </c>
      <c r="E1023" s="113" t="s">
        <v>949</v>
      </c>
      <c r="F1023" s="113" t="s">
        <v>950</v>
      </c>
      <c r="G1023" s="113" t="s">
        <v>217</v>
      </c>
      <c r="H1023" s="113" t="s">
        <v>475</v>
      </c>
      <c r="I1023" s="113" t="s">
        <v>476</v>
      </c>
      <c r="J1023" s="113" t="s">
        <v>477</v>
      </c>
      <c r="K1023" s="113" t="s">
        <v>98</v>
      </c>
      <c r="L1023" s="113" t="s">
        <v>166</v>
      </c>
      <c r="M1023" s="113" t="s">
        <v>241</v>
      </c>
      <c r="N1023" s="113" t="s">
        <v>242</v>
      </c>
      <c r="O1023" s="113" t="s">
        <v>272</v>
      </c>
      <c r="P1023" s="113" t="s">
        <v>359</v>
      </c>
      <c r="Q1023" s="112">
        <v>7</v>
      </c>
      <c r="R1023" s="112">
        <v>35</v>
      </c>
      <c r="S1023" s="112">
        <v>24</v>
      </c>
      <c r="T1023" s="112">
        <v>2</v>
      </c>
      <c r="U1023" s="112">
        <v>12</v>
      </c>
      <c r="V1023" s="112">
        <v>1</v>
      </c>
      <c r="W1023" s="112">
        <v>70</v>
      </c>
      <c r="X1023" s="113" t="s">
        <v>385</v>
      </c>
      <c r="Y1023" s="113" t="s">
        <v>386</v>
      </c>
      <c r="Z1023" s="113" t="s">
        <v>387</v>
      </c>
      <c r="AA1023" s="113" t="s">
        <v>388</v>
      </c>
    </row>
    <row r="1024" spans="1:27" x14ac:dyDescent="0.2">
      <c r="A1024" s="112">
        <v>18106</v>
      </c>
      <c r="B1024" s="113" t="s">
        <v>957</v>
      </c>
      <c r="C1024" s="113" t="s">
        <v>958</v>
      </c>
      <c r="D1024" s="113" t="s">
        <v>948</v>
      </c>
      <c r="E1024" s="113" t="s">
        <v>949</v>
      </c>
      <c r="F1024" s="113" t="s">
        <v>950</v>
      </c>
      <c r="G1024" s="113" t="s">
        <v>217</v>
      </c>
      <c r="H1024" s="113" t="s">
        <v>475</v>
      </c>
      <c r="I1024" s="113" t="s">
        <v>476</v>
      </c>
      <c r="J1024" s="113" t="s">
        <v>477</v>
      </c>
      <c r="K1024" s="113" t="s">
        <v>98</v>
      </c>
      <c r="L1024" s="113" t="s">
        <v>166</v>
      </c>
      <c r="M1024" s="113" t="s">
        <v>241</v>
      </c>
      <c r="N1024" s="113" t="s">
        <v>242</v>
      </c>
      <c r="O1024" s="113" t="s">
        <v>272</v>
      </c>
      <c r="P1024" s="113" t="s">
        <v>359</v>
      </c>
      <c r="Q1024" s="112">
        <v>7</v>
      </c>
      <c r="R1024" s="112">
        <v>21</v>
      </c>
      <c r="S1024" s="112">
        <v>24</v>
      </c>
      <c r="T1024" s="112">
        <v>2</v>
      </c>
      <c r="U1024" s="112">
        <v>12</v>
      </c>
      <c r="V1024" s="112">
        <v>1</v>
      </c>
      <c r="W1024" s="112">
        <v>42</v>
      </c>
      <c r="X1024" s="113" t="s">
        <v>385</v>
      </c>
      <c r="Y1024" s="113" t="s">
        <v>386</v>
      </c>
      <c r="Z1024" s="113" t="s">
        <v>387</v>
      </c>
      <c r="AA1024" s="113" t="s">
        <v>388</v>
      </c>
    </row>
    <row r="1025" spans="1:27" x14ac:dyDescent="0.2">
      <c r="A1025" s="112">
        <v>18107</v>
      </c>
      <c r="B1025" s="113" t="s">
        <v>959</v>
      </c>
      <c r="C1025" s="113" t="s">
        <v>960</v>
      </c>
      <c r="D1025" s="113" t="s">
        <v>948</v>
      </c>
      <c r="E1025" s="113" t="s">
        <v>949</v>
      </c>
      <c r="F1025" s="113" t="s">
        <v>950</v>
      </c>
      <c r="G1025" s="113" t="s">
        <v>217</v>
      </c>
      <c r="H1025" s="113" t="s">
        <v>475</v>
      </c>
      <c r="I1025" s="113" t="s">
        <v>476</v>
      </c>
      <c r="J1025" s="113" t="s">
        <v>477</v>
      </c>
      <c r="K1025" s="113" t="s">
        <v>98</v>
      </c>
      <c r="L1025" s="113" t="s">
        <v>215</v>
      </c>
      <c r="M1025" s="113" t="s">
        <v>241</v>
      </c>
      <c r="N1025" s="113" t="s">
        <v>242</v>
      </c>
      <c r="O1025" s="113" t="s">
        <v>272</v>
      </c>
      <c r="P1025" s="113" t="s">
        <v>359</v>
      </c>
      <c r="Q1025" s="112">
        <v>7</v>
      </c>
      <c r="R1025" s="112">
        <v>56</v>
      </c>
      <c r="S1025" s="112">
        <v>1</v>
      </c>
      <c r="T1025" s="112">
        <v>1</v>
      </c>
      <c r="U1025" s="112">
        <v>1</v>
      </c>
      <c r="V1025" s="112">
        <v>1</v>
      </c>
      <c r="W1025" s="112">
        <v>56</v>
      </c>
      <c r="X1025" s="113" t="s">
        <v>385</v>
      </c>
      <c r="Y1025" s="113" t="s">
        <v>386</v>
      </c>
      <c r="Z1025" s="113" t="s">
        <v>387</v>
      </c>
      <c r="AA1025" s="113" t="s">
        <v>388</v>
      </c>
    </row>
    <row r="1026" spans="1:27" x14ac:dyDescent="0.2">
      <c r="A1026" s="112">
        <v>18108</v>
      </c>
      <c r="B1026" s="113" t="s">
        <v>949</v>
      </c>
      <c r="C1026" s="113" t="s">
        <v>961</v>
      </c>
      <c r="D1026" s="113" t="s">
        <v>948</v>
      </c>
      <c r="E1026" s="113" t="s">
        <v>949</v>
      </c>
      <c r="F1026" s="113" t="s">
        <v>950</v>
      </c>
      <c r="G1026" s="113" t="s">
        <v>217</v>
      </c>
      <c r="H1026" s="113" t="s">
        <v>475</v>
      </c>
      <c r="I1026" s="113" t="s">
        <v>476</v>
      </c>
      <c r="J1026" s="113" t="s">
        <v>477</v>
      </c>
      <c r="K1026" s="113" t="s">
        <v>98</v>
      </c>
      <c r="L1026" s="113" t="s">
        <v>215</v>
      </c>
      <c r="M1026" s="113" t="s">
        <v>241</v>
      </c>
      <c r="N1026" s="113" t="s">
        <v>242</v>
      </c>
      <c r="O1026" s="113" t="s">
        <v>272</v>
      </c>
      <c r="P1026" s="113" t="s">
        <v>359</v>
      </c>
      <c r="Q1026" s="112">
        <v>7</v>
      </c>
      <c r="R1026" s="112">
        <v>35</v>
      </c>
      <c r="S1026" s="112">
        <v>1</v>
      </c>
      <c r="T1026" s="112">
        <v>1</v>
      </c>
      <c r="U1026" s="112">
        <v>1</v>
      </c>
      <c r="V1026" s="112">
        <v>1</v>
      </c>
      <c r="W1026" s="112">
        <v>35</v>
      </c>
      <c r="X1026" s="113" t="s">
        <v>385</v>
      </c>
      <c r="Y1026" s="113" t="s">
        <v>386</v>
      </c>
      <c r="Z1026" s="113" t="s">
        <v>297</v>
      </c>
      <c r="AA1026" s="113" t="s">
        <v>298</v>
      </c>
    </row>
    <row r="1027" spans="1:27" x14ac:dyDescent="0.2">
      <c r="A1027" s="112">
        <v>18109</v>
      </c>
      <c r="B1027" s="113" t="s">
        <v>962</v>
      </c>
      <c r="C1027" s="113" t="s">
        <v>962</v>
      </c>
      <c r="D1027" s="113" t="s">
        <v>963</v>
      </c>
      <c r="E1027" s="113" t="s">
        <v>962</v>
      </c>
      <c r="F1027" s="113" t="s">
        <v>964</v>
      </c>
      <c r="G1027" s="113" t="s">
        <v>217</v>
      </c>
      <c r="H1027" s="113" t="s">
        <v>475</v>
      </c>
      <c r="I1027" s="113" t="s">
        <v>476</v>
      </c>
      <c r="J1027" s="113" t="s">
        <v>477</v>
      </c>
      <c r="K1027" s="113" t="s">
        <v>98</v>
      </c>
      <c r="L1027" s="113" t="s">
        <v>215</v>
      </c>
      <c r="M1027" s="113" t="s">
        <v>241</v>
      </c>
      <c r="N1027" s="113" t="s">
        <v>242</v>
      </c>
      <c r="O1027" s="113" t="s">
        <v>272</v>
      </c>
      <c r="P1027" s="113" t="s">
        <v>359</v>
      </c>
      <c r="Q1027" s="112">
        <v>1</v>
      </c>
      <c r="R1027" s="112">
        <v>30</v>
      </c>
      <c r="S1027" s="112">
        <v>2</v>
      </c>
      <c r="T1027" s="112">
        <v>2</v>
      </c>
      <c r="U1027" s="112">
        <v>1</v>
      </c>
      <c r="V1027" s="112">
        <v>1</v>
      </c>
      <c r="W1027" s="112">
        <v>60</v>
      </c>
      <c r="X1027" s="113" t="s">
        <v>385</v>
      </c>
      <c r="Y1027" s="113" t="s">
        <v>386</v>
      </c>
      <c r="Z1027" s="113" t="s">
        <v>387</v>
      </c>
      <c r="AA1027" s="113" t="s">
        <v>388</v>
      </c>
    </row>
    <row r="1028" spans="1:27" x14ac:dyDescent="0.2">
      <c r="A1028" s="112">
        <v>18110</v>
      </c>
      <c r="B1028" s="113" t="s">
        <v>965</v>
      </c>
      <c r="C1028" s="113" t="s">
        <v>966</v>
      </c>
      <c r="D1028" s="113" t="s">
        <v>967</v>
      </c>
      <c r="E1028" s="113" t="s">
        <v>968</v>
      </c>
      <c r="F1028" s="113" t="s">
        <v>969</v>
      </c>
      <c r="G1028" s="113" t="s">
        <v>217</v>
      </c>
      <c r="H1028" s="113" t="s">
        <v>475</v>
      </c>
      <c r="I1028" s="113" t="s">
        <v>476</v>
      </c>
      <c r="J1028" s="113" t="s">
        <v>477</v>
      </c>
      <c r="K1028" s="113" t="s">
        <v>98</v>
      </c>
      <c r="L1028" s="113" t="s">
        <v>215</v>
      </c>
      <c r="M1028" s="113" t="s">
        <v>241</v>
      </c>
      <c r="N1028" s="113" t="s">
        <v>242</v>
      </c>
      <c r="O1028" s="113" t="s">
        <v>272</v>
      </c>
      <c r="P1028" s="113" t="s">
        <v>359</v>
      </c>
      <c r="Q1028" s="112">
        <v>7</v>
      </c>
      <c r="R1028" s="112">
        <v>35</v>
      </c>
      <c r="S1028" s="112">
        <v>1</v>
      </c>
      <c r="T1028" s="112">
        <v>1</v>
      </c>
      <c r="U1028" s="112">
        <v>1</v>
      </c>
      <c r="V1028" s="112">
        <v>1</v>
      </c>
      <c r="W1028" s="112">
        <v>35</v>
      </c>
      <c r="X1028" s="113" t="s">
        <v>385</v>
      </c>
      <c r="Y1028" s="113" t="s">
        <v>386</v>
      </c>
      <c r="Z1028" s="113" t="s">
        <v>387</v>
      </c>
      <c r="AA1028" s="113" t="s">
        <v>388</v>
      </c>
    </row>
    <row r="1029" spans="1:27" x14ac:dyDescent="0.2">
      <c r="A1029" s="112">
        <v>18111</v>
      </c>
      <c r="B1029" s="113" t="s">
        <v>970</v>
      </c>
      <c r="C1029" s="113" t="s">
        <v>971</v>
      </c>
      <c r="D1029" s="113" t="s">
        <v>967</v>
      </c>
      <c r="E1029" s="113" t="s">
        <v>968</v>
      </c>
      <c r="F1029" s="113" t="s">
        <v>969</v>
      </c>
      <c r="G1029" s="113" t="s">
        <v>217</v>
      </c>
      <c r="H1029" s="113" t="s">
        <v>475</v>
      </c>
      <c r="I1029" s="113" t="s">
        <v>476</v>
      </c>
      <c r="J1029" s="113" t="s">
        <v>477</v>
      </c>
      <c r="K1029" s="113" t="s">
        <v>98</v>
      </c>
      <c r="L1029" s="113" t="s">
        <v>170</v>
      </c>
      <c r="M1029" s="113" t="s">
        <v>241</v>
      </c>
      <c r="N1029" s="113" t="s">
        <v>242</v>
      </c>
      <c r="O1029" s="113" t="s">
        <v>272</v>
      </c>
      <c r="P1029" s="113" t="s">
        <v>359</v>
      </c>
      <c r="Q1029" s="112">
        <v>7</v>
      </c>
      <c r="R1029" s="112">
        <v>14</v>
      </c>
      <c r="S1029" s="112">
        <v>30</v>
      </c>
      <c r="T1029" s="112">
        <v>3</v>
      </c>
      <c r="U1029" s="112">
        <v>10</v>
      </c>
      <c r="V1029" s="112">
        <v>1</v>
      </c>
      <c r="W1029" s="112">
        <v>42</v>
      </c>
      <c r="X1029" s="113" t="s">
        <v>385</v>
      </c>
      <c r="Y1029" s="113" t="s">
        <v>386</v>
      </c>
      <c r="Z1029" s="113" t="s">
        <v>387</v>
      </c>
      <c r="AA1029" s="113" t="s">
        <v>388</v>
      </c>
    </row>
    <row r="1030" spans="1:27" x14ac:dyDescent="0.2">
      <c r="A1030" s="112">
        <v>18112</v>
      </c>
      <c r="B1030" s="113" t="s">
        <v>972</v>
      </c>
      <c r="C1030" s="113" t="s">
        <v>973</v>
      </c>
      <c r="D1030" s="113" t="s">
        <v>967</v>
      </c>
      <c r="E1030" s="113" t="s">
        <v>968</v>
      </c>
      <c r="F1030" s="113" t="s">
        <v>969</v>
      </c>
      <c r="G1030" s="113" t="s">
        <v>217</v>
      </c>
      <c r="H1030" s="113" t="s">
        <v>475</v>
      </c>
      <c r="I1030" s="113" t="s">
        <v>476</v>
      </c>
      <c r="J1030" s="113" t="s">
        <v>477</v>
      </c>
      <c r="K1030" s="113" t="s">
        <v>98</v>
      </c>
      <c r="L1030" s="113" t="s">
        <v>166</v>
      </c>
      <c r="M1030" s="113" t="s">
        <v>241</v>
      </c>
      <c r="N1030" s="113" t="s">
        <v>242</v>
      </c>
      <c r="O1030" s="113" t="s">
        <v>272</v>
      </c>
      <c r="P1030" s="113" t="s">
        <v>359</v>
      </c>
      <c r="Q1030" s="112">
        <v>7</v>
      </c>
      <c r="R1030" s="112">
        <v>8</v>
      </c>
      <c r="S1030" s="112">
        <v>36</v>
      </c>
      <c r="T1030" s="112">
        <v>3</v>
      </c>
      <c r="U1030" s="112">
        <v>12</v>
      </c>
      <c r="V1030" s="112">
        <v>1</v>
      </c>
      <c r="W1030" s="112">
        <v>24</v>
      </c>
      <c r="X1030" s="113" t="s">
        <v>385</v>
      </c>
      <c r="Y1030" s="113" t="s">
        <v>386</v>
      </c>
      <c r="Z1030" s="113" t="s">
        <v>387</v>
      </c>
      <c r="AA1030" s="113" t="s">
        <v>388</v>
      </c>
    </row>
    <row r="1031" spans="1:27" x14ac:dyDescent="0.2">
      <c r="A1031" s="112">
        <v>18113</v>
      </c>
      <c r="B1031" s="113" t="s">
        <v>974</v>
      </c>
      <c r="C1031" s="113" t="s">
        <v>975</v>
      </c>
      <c r="D1031" s="113" t="s">
        <v>967</v>
      </c>
      <c r="E1031" s="113" t="s">
        <v>968</v>
      </c>
      <c r="F1031" s="113" t="s">
        <v>969</v>
      </c>
      <c r="G1031" s="113" t="s">
        <v>217</v>
      </c>
      <c r="H1031" s="113" t="s">
        <v>475</v>
      </c>
      <c r="I1031" s="113" t="s">
        <v>476</v>
      </c>
      <c r="J1031" s="113" t="s">
        <v>477</v>
      </c>
      <c r="K1031" s="113" t="s">
        <v>98</v>
      </c>
      <c r="L1031" s="113" t="s">
        <v>166</v>
      </c>
      <c r="M1031" s="113" t="s">
        <v>241</v>
      </c>
      <c r="N1031" s="113" t="s">
        <v>242</v>
      </c>
      <c r="O1031" s="113" t="s">
        <v>272</v>
      </c>
      <c r="P1031" s="113" t="s">
        <v>359</v>
      </c>
      <c r="Q1031" s="112">
        <v>7</v>
      </c>
      <c r="R1031" s="112">
        <v>18</v>
      </c>
      <c r="S1031" s="112">
        <v>27</v>
      </c>
      <c r="T1031" s="112">
        <v>3</v>
      </c>
      <c r="U1031" s="112">
        <v>9</v>
      </c>
      <c r="V1031" s="112">
        <v>1</v>
      </c>
      <c r="W1031" s="112">
        <v>54</v>
      </c>
      <c r="X1031" s="113" t="s">
        <v>385</v>
      </c>
      <c r="Y1031" s="113" t="s">
        <v>386</v>
      </c>
      <c r="Z1031" s="113" t="s">
        <v>387</v>
      </c>
      <c r="AA1031" s="113" t="s">
        <v>388</v>
      </c>
    </row>
    <row r="1032" spans="1:27" x14ac:dyDescent="0.2">
      <c r="A1032" s="112">
        <v>18114</v>
      </c>
      <c r="B1032" s="113" t="s">
        <v>976</v>
      </c>
      <c r="C1032" s="113" t="s">
        <v>977</v>
      </c>
      <c r="D1032" s="113" t="s">
        <v>967</v>
      </c>
      <c r="E1032" s="113" t="s">
        <v>968</v>
      </c>
      <c r="F1032" s="113" t="s">
        <v>969</v>
      </c>
      <c r="G1032" s="113" t="s">
        <v>217</v>
      </c>
      <c r="H1032" s="113" t="s">
        <v>475</v>
      </c>
      <c r="I1032" s="113" t="s">
        <v>476</v>
      </c>
      <c r="J1032" s="113" t="s">
        <v>477</v>
      </c>
      <c r="K1032" s="113" t="s">
        <v>98</v>
      </c>
      <c r="L1032" s="113" t="s">
        <v>166</v>
      </c>
      <c r="M1032" s="113" t="s">
        <v>241</v>
      </c>
      <c r="N1032" s="113" t="s">
        <v>242</v>
      </c>
      <c r="O1032" s="113" t="s">
        <v>272</v>
      </c>
      <c r="P1032" s="113" t="s">
        <v>359</v>
      </c>
      <c r="Q1032" s="112">
        <v>7</v>
      </c>
      <c r="R1032" s="112">
        <v>8</v>
      </c>
      <c r="S1032" s="112">
        <v>30</v>
      </c>
      <c r="T1032" s="112">
        <v>3</v>
      </c>
      <c r="U1032" s="112">
        <v>10</v>
      </c>
      <c r="V1032" s="112">
        <v>1</v>
      </c>
      <c r="W1032" s="112">
        <v>24</v>
      </c>
      <c r="X1032" s="113" t="s">
        <v>385</v>
      </c>
      <c r="Y1032" s="113" t="s">
        <v>386</v>
      </c>
      <c r="Z1032" s="113" t="s">
        <v>387</v>
      </c>
      <c r="AA1032" s="113" t="s">
        <v>388</v>
      </c>
    </row>
    <row r="1033" spans="1:27" x14ac:dyDescent="0.2">
      <c r="A1033" s="112">
        <v>18115</v>
      </c>
      <c r="B1033" s="113" t="s">
        <v>978</v>
      </c>
      <c r="C1033" s="113" t="s">
        <v>979</v>
      </c>
      <c r="D1033" s="113" t="s">
        <v>967</v>
      </c>
      <c r="E1033" s="113" t="s">
        <v>968</v>
      </c>
      <c r="F1033" s="113" t="s">
        <v>969</v>
      </c>
      <c r="G1033" s="113" t="s">
        <v>217</v>
      </c>
      <c r="H1033" s="113" t="s">
        <v>475</v>
      </c>
      <c r="I1033" s="113" t="s">
        <v>476</v>
      </c>
      <c r="J1033" s="113" t="s">
        <v>477</v>
      </c>
      <c r="K1033" s="113" t="s">
        <v>98</v>
      </c>
      <c r="L1033" s="113" t="s">
        <v>166</v>
      </c>
      <c r="M1033" s="113" t="s">
        <v>241</v>
      </c>
      <c r="N1033" s="113" t="s">
        <v>242</v>
      </c>
      <c r="O1033" s="113" t="s">
        <v>272</v>
      </c>
      <c r="P1033" s="113" t="s">
        <v>359</v>
      </c>
      <c r="Q1033" s="112">
        <v>7</v>
      </c>
      <c r="R1033" s="112">
        <v>18</v>
      </c>
      <c r="S1033" s="112">
        <v>16</v>
      </c>
      <c r="T1033" s="112">
        <v>2</v>
      </c>
      <c r="U1033" s="112">
        <v>8</v>
      </c>
      <c r="V1033" s="112">
        <v>1</v>
      </c>
      <c r="W1033" s="112">
        <v>36</v>
      </c>
      <c r="X1033" s="113" t="s">
        <v>385</v>
      </c>
      <c r="Y1033" s="113" t="s">
        <v>386</v>
      </c>
      <c r="Z1033" s="113" t="s">
        <v>297</v>
      </c>
      <c r="AA1033" s="113" t="s">
        <v>298</v>
      </c>
    </row>
    <row r="1034" spans="1:27" x14ac:dyDescent="0.2">
      <c r="A1034" s="112">
        <v>18116</v>
      </c>
      <c r="B1034" s="113" t="s">
        <v>980</v>
      </c>
      <c r="C1034" s="113" t="s">
        <v>981</v>
      </c>
      <c r="D1034" s="113" t="s">
        <v>967</v>
      </c>
      <c r="E1034" s="113" t="s">
        <v>968</v>
      </c>
      <c r="F1034" s="113" t="s">
        <v>969</v>
      </c>
      <c r="G1034" s="113" t="s">
        <v>217</v>
      </c>
      <c r="H1034" s="113" t="s">
        <v>475</v>
      </c>
      <c r="I1034" s="113" t="s">
        <v>476</v>
      </c>
      <c r="J1034" s="113" t="s">
        <v>477</v>
      </c>
      <c r="K1034" s="113" t="s">
        <v>98</v>
      </c>
      <c r="L1034" s="113" t="s">
        <v>166</v>
      </c>
      <c r="M1034" s="113" t="s">
        <v>241</v>
      </c>
      <c r="N1034" s="113" t="s">
        <v>242</v>
      </c>
      <c r="O1034" s="113" t="s">
        <v>272</v>
      </c>
      <c r="P1034" s="113" t="s">
        <v>359</v>
      </c>
      <c r="Q1034" s="112">
        <v>7</v>
      </c>
      <c r="R1034" s="112">
        <v>18</v>
      </c>
      <c r="S1034" s="112">
        <v>16</v>
      </c>
      <c r="T1034" s="112">
        <v>2</v>
      </c>
      <c r="U1034" s="112">
        <v>8</v>
      </c>
      <c r="V1034" s="112">
        <v>1</v>
      </c>
      <c r="W1034" s="112">
        <v>36</v>
      </c>
      <c r="X1034" s="113" t="s">
        <v>385</v>
      </c>
      <c r="Y1034" s="113" t="s">
        <v>386</v>
      </c>
      <c r="Z1034" s="113" t="s">
        <v>297</v>
      </c>
      <c r="AA1034" s="113" t="s">
        <v>298</v>
      </c>
    </row>
    <row r="1035" spans="1:27" x14ac:dyDescent="0.2">
      <c r="A1035" s="112">
        <v>18117</v>
      </c>
      <c r="B1035" s="113" t="s">
        <v>982</v>
      </c>
      <c r="C1035" s="113" t="s">
        <v>983</v>
      </c>
      <c r="D1035" s="113" t="s">
        <v>984</v>
      </c>
      <c r="E1035" s="113" t="s">
        <v>982</v>
      </c>
      <c r="F1035" s="113" t="s">
        <v>982</v>
      </c>
      <c r="G1035" s="113" t="s">
        <v>217</v>
      </c>
      <c r="H1035" s="113" t="s">
        <v>475</v>
      </c>
      <c r="I1035" s="113" t="s">
        <v>476</v>
      </c>
      <c r="J1035" s="113" t="s">
        <v>477</v>
      </c>
      <c r="K1035" s="113" t="s">
        <v>98</v>
      </c>
      <c r="L1035" s="113" t="s">
        <v>166</v>
      </c>
      <c r="M1035" s="113" t="s">
        <v>241</v>
      </c>
      <c r="N1035" s="113" t="s">
        <v>242</v>
      </c>
      <c r="O1035" s="113" t="s">
        <v>272</v>
      </c>
      <c r="P1035" s="113" t="s">
        <v>359</v>
      </c>
      <c r="Q1035" s="112">
        <v>3</v>
      </c>
      <c r="R1035" s="112">
        <v>30</v>
      </c>
      <c r="S1035" s="112">
        <v>8</v>
      </c>
      <c r="T1035" s="112">
        <v>1</v>
      </c>
      <c r="U1035" s="112">
        <v>8</v>
      </c>
      <c r="V1035" s="112">
        <v>1</v>
      </c>
      <c r="W1035" s="112">
        <v>30</v>
      </c>
      <c r="X1035" s="113" t="s">
        <v>385</v>
      </c>
      <c r="Y1035" s="113" t="s">
        <v>386</v>
      </c>
      <c r="Z1035" s="113" t="s">
        <v>297</v>
      </c>
      <c r="AA1035" s="113" t="s">
        <v>298</v>
      </c>
    </row>
    <row r="1036" spans="1:27" x14ac:dyDescent="0.2">
      <c r="A1036" s="112">
        <v>18118</v>
      </c>
      <c r="B1036" s="113" t="s">
        <v>985</v>
      </c>
      <c r="C1036" s="113" t="s">
        <v>986</v>
      </c>
      <c r="D1036" s="113" t="s">
        <v>984</v>
      </c>
      <c r="E1036" s="113" t="s">
        <v>982</v>
      </c>
      <c r="F1036" s="113" t="s">
        <v>982</v>
      </c>
      <c r="G1036" s="113" t="s">
        <v>217</v>
      </c>
      <c r="H1036" s="113" t="s">
        <v>475</v>
      </c>
      <c r="I1036" s="113" t="s">
        <v>476</v>
      </c>
      <c r="J1036" s="113" t="s">
        <v>477</v>
      </c>
      <c r="K1036" s="113" t="s">
        <v>98</v>
      </c>
      <c r="L1036" s="113" t="s">
        <v>166</v>
      </c>
      <c r="M1036" s="113" t="s">
        <v>241</v>
      </c>
      <c r="N1036" s="113" t="s">
        <v>242</v>
      </c>
      <c r="O1036" s="113" t="s">
        <v>272</v>
      </c>
      <c r="P1036" s="113" t="s">
        <v>359</v>
      </c>
      <c r="Q1036" s="112">
        <v>3</v>
      </c>
      <c r="R1036" s="112">
        <v>21</v>
      </c>
      <c r="S1036" s="112">
        <v>16</v>
      </c>
      <c r="T1036" s="112">
        <v>2</v>
      </c>
      <c r="U1036" s="112">
        <v>8</v>
      </c>
      <c r="V1036" s="112">
        <v>1</v>
      </c>
      <c r="W1036" s="112">
        <v>42</v>
      </c>
      <c r="X1036" s="113" t="s">
        <v>385</v>
      </c>
      <c r="Y1036" s="113" t="s">
        <v>386</v>
      </c>
      <c r="Z1036" s="113" t="s">
        <v>297</v>
      </c>
      <c r="AA1036" s="113" t="s">
        <v>298</v>
      </c>
    </row>
    <row r="1037" spans="1:27" x14ac:dyDescent="0.2">
      <c r="A1037" s="112">
        <v>18119</v>
      </c>
      <c r="B1037" s="113" t="s">
        <v>987</v>
      </c>
      <c r="C1037" s="113" t="s">
        <v>988</v>
      </c>
      <c r="D1037" s="113" t="s">
        <v>984</v>
      </c>
      <c r="E1037" s="113" t="s">
        <v>982</v>
      </c>
      <c r="F1037" s="113" t="s">
        <v>982</v>
      </c>
      <c r="G1037" s="113" t="s">
        <v>217</v>
      </c>
      <c r="H1037" s="113" t="s">
        <v>475</v>
      </c>
      <c r="I1037" s="113" t="s">
        <v>476</v>
      </c>
      <c r="J1037" s="113" t="s">
        <v>477</v>
      </c>
      <c r="K1037" s="113" t="s">
        <v>98</v>
      </c>
      <c r="L1037" s="113" t="s">
        <v>99</v>
      </c>
      <c r="M1037" s="113" t="s">
        <v>989</v>
      </c>
      <c r="N1037" s="113" t="s">
        <v>242</v>
      </c>
      <c r="O1037" s="113" t="s">
        <v>272</v>
      </c>
      <c r="P1037" s="113" t="s">
        <v>279</v>
      </c>
      <c r="Q1037" s="112">
        <v>3</v>
      </c>
      <c r="R1037" s="112">
        <v>30</v>
      </c>
      <c r="S1037" s="112">
        <v>1</v>
      </c>
      <c r="T1037" s="112">
        <v>1</v>
      </c>
      <c r="U1037" s="112">
        <v>1</v>
      </c>
      <c r="V1037" s="112">
        <v>1</v>
      </c>
      <c r="W1037" s="112">
        <v>30</v>
      </c>
      <c r="X1037" s="113" t="s">
        <v>339</v>
      </c>
      <c r="Y1037" s="113" t="s">
        <v>340</v>
      </c>
      <c r="Z1037" s="113" t="s">
        <v>331</v>
      </c>
      <c r="AA1037" s="113" t="s">
        <v>332</v>
      </c>
    </row>
    <row r="1038" spans="1:27" x14ac:dyDescent="0.2">
      <c r="A1038" s="112">
        <v>18120</v>
      </c>
      <c r="B1038" s="113" t="s">
        <v>990</v>
      </c>
      <c r="C1038" s="113" t="s">
        <v>991</v>
      </c>
      <c r="D1038" s="113" t="s">
        <v>992</v>
      </c>
      <c r="E1038" s="113" t="s">
        <v>993</v>
      </c>
      <c r="F1038" s="113" t="s">
        <v>994</v>
      </c>
      <c r="G1038" s="113" t="s">
        <v>217</v>
      </c>
      <c r="H1038" s="113" t="s">
        <v>492</v>
      </c>
      <c r="I1038" s="113" t="s">
        <v>493</v>
      </c>
      <c r="J1038" s="113" t="s">
        <v>494</v>
      </c>
      <c r="K1038" s="113" t="s">
        <v>105</v>
      </c>
      <c r="L1038" s="113" t="s">
        <v>684</v>
      </c>
      <c r="M1038" s="113" t="s">
        <v>246</v>
      </c>
      <c r="N1038" s="113" t="s">
        <v>242</v>
      </c>
      <c r="O1038" s="113" t="s">
        <v>272</v>
      </c>
      <c r="P1038" s="113" t="s">
        <v>359</v>
      </c>
      <c r="Q1038" s="112">
        <v>1</v>
      </c>
      <c r="R1038" s="112">
        <v>60</v>
      </c>
      <c r="S1038" s="112">
        <v>18</v>
      </c>
      <c r="T1038" s="112">
        <v>1</v>
      </c>
      <c r="U1038" s="112">
        <v>18</v>
      </c>
      <c r="V1038" s="112">
        <v>1</v>
      </c>
      <c r="W1038" s="112">
        <v>60</v>
      </c>
      <c r="X1038" s="113" t="s">
        <v>360</v>
      </c>
      <c r="Y1038" s="113" t="s">
        <v>358</v>
      </c>
      <c r="Z1038" s="113" t="s">
        <v>331</v>
      </c>
      <c r="AA1038" s="113" t="s">
        <v>332</v>
      </c>
    </row>
    <row r="1039" spans="1:27" x14ac:dyDescent="0.2">
      <c r="A1039" s="112">
        <v>18121</v>
      </c>
      <c r="B1039" s="113" t="s">
        <v>995</v>
      </c>
      <c r="C1039" s="113" t="s">
        <v>996</v>
      </c>
      <c r="D1039" s="113" t="s">
        <v>997</v>
      </c>
      <c r="E1039" s="113" t="s">
        <v>998</v>
      </c>
      <c r="F1039" s="113" t="s">
        <v>999</v>
      </c>
      <c r="G1039" s="113" t="s">
        <v>217</v>
      </c>
      <c r="H1039" s="113" t="s">
        <v>492</v>
      </c>
      <c r="I1039" s="113" t="s">
        <v>493</v>
      </c>
      <c r="J1039" s="113" t="s">
        <v>494</v>
      </c>
      <c r="K1039" s="113" t="s">
        <v>105</v>
      </c>
      <c r="L1039" s="113" t="s">
        <v>684</v>
      </c>
      <c r="M1039" s="113" t="s">
        <v>246</v>
      </c>
      <c r="N1039" s="113" t="s">
        <v>242</v>
      </c>
      <c r="O1039" s="113" t="s">
        <v>272</v>
      </c>
      <c r="P1039" s="113" t="s">
        <v>359</v>
      </c>
      <c r="Q1039" s="112">
        <v>4</v>
      </c>
      <c r="R1039" s="112">
        <v>6</v>
      </c>
      <c r="S1039" s="112">
        <v>18</v>
      </c>
      <c r="T1039" s="112">
        <v>1</v>
      </c>
      <c r="U1039" s="112">
        <v>18</v>
      </c>
      <c r="V1039" s="112">
        <v>1</v>
      </c>
      <c r="W1039" s="112">
        <v>6</v>
      </c>
      <c r="X1039" s="113" t="s">
        <v>360</v>
      </c>
      <c r="Y1039" s="113" t="s">
        <v>358</v>
      </c>
      <c r="Z1039" s="113" t="s">
        <v>331</v>
      </c>
      <c r="AA1039" s="113" t="s">
        <v>332</v>
      </c>
    </row>
    <row r="1040" spans="1:27" x14ac:dyDescent="0.2">
      <c r="A1040" s="112">
        <v>18122</v>
      </c>
      <c r="B1040" s="113" t="s">
        <v>1000</v>
      </c>
      <c r="C1040" s="113" t="s">
        <v>1001</v>
      </c>
      <c r="D1040" s="113" t="s">
        <v>997</v>
      </c>
      <c r="E1040" s="113" t="s">
        <v>998</v>
      </c>
      <c r="F1040" s="113" t="s">
        <v>999</v>
      </c>
      <c r="G1040" s="113" t="s">
        <v>217</v>
      </c>
      <c r="H1040" s="113" t="s">
        <v>492</v>
      </c>
      <c r="I1040" s="113" t="s">
        <v>493</v>
      </c>
      <c r="J1040" s="113" t="s">
        <v>494</v>
      </c>
      <c r="K1040" s="113" t="s">
        <v>105</v>
      </c>
      <c r="L1040" s="113" t="s">
        <v>684</v>
      </c>
      <c r="M1040" s="113" t="s">
        <v>246</v>
      </c>
      <c r="N1040" s="113" t="s">
        <v>242</v>
      </c>
      <c r="O1040" s="113" t="s">
        <v>272</v>
      </c>
      <c r="P1040" s="113" t="s">
        <v>359</v>
      </c>
      <c r="Q1040" s="112">
        <v>4</v>
      </c>
      <c r="R1040" s="112">
        <v>6</v>
      </c>
      <c r="S1040" s="112">
        <v>18</v>
      </c>
      <c r="T1040" s="112">
        <v>1</v>
      </c>
      <c r="U1040" s="112">
        <v>18</v>
      </c>
      <c r="V1040" s="112">
        <v>1</v>
      </c>
      <c r="W1040" s="112">
        <v>6</v>
      </c>
      <c r="X1040" s="113" t="s">
        <v>360</v>
      </c>
      <c r="Y1040" s="113" t="s">
        <v>358</v>
      </c>
      <c r="Z1040" s="113" t="s">
        <v>331</v>
      </c>
      <c r="AA1040" s="113" t="s">
        <v>332</v>
      </c>
    </row>
    <row r="1041" spans="1:27" x14ac:dyDescent="0.2">
      <c r="A1041" s="112">
        <v>18123</v>
      </c>
      <c r="B1041" s="113" t="s">
        <v>1002</v>
      </c>
      <c r="C1041" s="113" t="s">
        <v>1003</v>
      </c>
      <c r="D1041" s="113" t="s">
        <v>997</v>
      </c>
      <c r="E1041" s="113" t="s">
        <v>998</v>
      </c>
      <c r="F1041" s="113" t="s">
        <v>999</v>
      </c>
      <c r="G1041" s="113" t="s">
        <v>217</v>
      </c>
      <c r="H1041" s="113" t="s">
        <v>492</v>
      </c>
      <c r="I1041" s="113" t="s">
        <v>493</v>
      </c>
      <c r="J1041" s="113" t="s">
        <v>494</v>
      </c>
      <c r="K1041" s="113" t="s">
        <v>105</v>
      </c>
      <c r="L1041" s="113" t="s">
        <v>684</v>
      </c>
      <c r="M1041" s="113" t="s">
        <v>246</v>
      </c>
      <c r="N1041" s="113" t="s">
        <v>242</v>
      </c>
      <c r="O1041" s="113" t="s">
        <v>272</v>
      </c>
      <c r="P1041" s="113" t="s">
        <v>359</v>
      </c>
      <c r="Q1041" s="112">
        <v>4</v>
      </c>
      <c r="R1041" s="112">
        <v>6</v>
      </c>
      <c r="S1041" s="112">
        <v>18</v>
      </c>
      <c r="T1041" s="112">
        <v>1</v>
      </c>
      <c r="U1041" s="112">
        <v>18</v>
      </c>
      <c r="V1041" s="112">
        <v>1</v>
      </c>
      <c r="W1041" s="112">
        <v>6</v>
      </c>
      <c r="X1041" s="113" t="s">
        <v>360</v>
      </c>
      <c r="Y1041" s="113" t="s">
        <v>358</v>
      </c>
      <c r="Z1041" s="113" t="s">
        <v>331</v>
      </c>
      <c r="AA1041" s="113" t="s">
        <v>332</v>
      </c>
    </row>
    <row r="1042" spans="1:27" x14ac:dyDescent="0.2">
      <c r="A1042" s="112">
        <v>18124</v>
      </c>
      <c r="B1042" s="113" t="s">
        <v>1004</v>
      </c>
      <c r="C1042" s="113" t="s">
        <v>1005</v>
      </c>
      <c r="D1042" s="113" t="s">
        <v>997</v>
      </c>
      <c r="E1042" s="113" t="s">
        <v>998</v>
      </c>
      <c r="F1042" s="113" t="s">
        <v>999</v>
      </c>
      <c r="G1042" s="113" t="s">
        <v>217</v>
      </c>
      <c r="H1042" s="113" t="s">
        <v>492</v>
      </c>
      <c r="I1042" s="113" t="s">
        <v>493</v>
      </c>
      <c r="J1042" s="113" t="s">
        <v>494</v>
      </c>
      <c r="K1042" s="113" t="s">
        <v>105</v>
      </c>
      <c r="L1042" s="113" t="s">
        <v>684</v>
      </c>
      <c r="M1042" s="113" t="s">
        <v>246</v>
      </c>
      <c r="N1042" s="113" t="s">
        <v>242</v>
      </c>
      <c r="O1042" s="113" t="s">
        <v>272</v>
      </c>
      <c r="P1042" s="113" t="s">
        <v>359</v>
      </c>
      <c r="Q1042" s="112">
        <v>4</v>
      </c>
      <c r="R1042" s="112">
        <v>6</v>
      </c>
      <c r="S1042" s="112">
        <v>18</v>
      </c>
      <c r="T1042" s="112">
        <v>1</v>
      </c>
      <c r="U1042" s="112">
        <v>18</v>
      </c>
      <c r="V1042" s="112">
        <v>1</v>
      </c>
      <c r="W1042" s="112">
        <v>6</v>
      </c>
      <c r="X1042" s="113" t="s">
        <v>360</v>
      </c>
      <c r="Y1042" s="113" t="s">
        <v>358</v>
      </c>
      <c r="Z1042" s="113" t="s">
        <v>331</v>
      </c>
      <c r="AA1042" s="113" t="s">
        <v>332</v>
      </c>
    </row>
    <row r="1043" spans="1:27" x14ac:dyDescent="0.2">
      <c r="A1043" s="112">
        <v>18125</v>
      </c>
      <c r="B1043" s="113" t="s">
        <v>1006</v>
      </c>
      <c r="C1043" s="113" t="s">
        <v>1006</v>
      </c>
      <c r="D1043" s="113" t="s">
        <v>1007</v>
      </c>
      <c r="E1043" s="113" t="s">
        <v>1008</v>
      </c>
      <c r="F1043" s="113" t="s">
        <v>1009</v>
      </c>
      <c r="G1043" s="113" t="s">
        <v>217</v>
      </c>
      <c r="H1043" s="113" t="s">
        <v>429</v>
      </c>
      <c r="I1043" s="113" t="s">
        <v>430</v>
      </c>
      <c r="J1043" s="113" t="s">
        <v>431</v>
      </c>
      <c r="K1043" s="113" t="s">
        <v>98</v>
      </c>
      <c r="L1043" s="113" t="s">
        <v>166</v>
      </c>
      <c r="M1043" s="113" t="s">
        <v>355</v>
      </c>
      <c r="N1043" s="113" t="s">
        <v>418</v>
      </c>
      <c r="O1043" s="113" t="s">
        <v>272</v>
      </c>
      <c r="P1043" s="113" t="s">
        <v>328</v>
      </c>
      <c r="Q1043" s="112">
        <v>3</v>
      </c>
      <c r="R1043" s="112">
        <v>6</v>
      </c>
      <c r="S1043" s="112">
        <v>21</v>
      </c>
      <c r="T1043" s="112">
        <v>1</v>
      </c>
      <c r="U1043" s="112">
        <v>21</v>
      </c>
      <c r="V1043" s="112">
        <v>1</v>
      </c>
      <c r="W1043" s="112">
        <v>6</v>
      </c>
      <c r="X1043" s="113" t="s">
        <v>320</v>
      </c>
      <c r="Y1043" s="113" t="s">
        <v>321</v>
      </c>
      <c r="Z1043" s="113" t="s">
        <v>382</v>
      </c>
      <c r="AA1043" s="113" t="s">
        <v>383</v>
      </c>
    </row>
    <row r="1044" spans="1:27" x14ac:dyDescent="0.2">
      <c r="A1044" s="112">
        <v>18126</v>
      </c>
      <c r="B1044" s="113" t="s">
        <v>1010</v>
      </c>
      <c r="C1044" s="113" t="s">
        <v>1010</v>
      </c>
      <c r="D1044" s="113" t="s">
        <v>1007</v>
      </c>
      <c r="E1044" s="113" t="s">
        <v>1008</v>
      </c>
      <c r="F1044" s="113" t="s">
        <v>1009</v>
      </c>
      <c r="G1044" s="113" t="s">
        <v>217</v>
      </c>
      <c r="H1044" s="113" t="s">
        <v>429</v>
      </c>
      <c r="I1044" s="113" t="s">
        <v>430</v>
      </c>
      <c r="J1044" s="113" t="s">
        <v>431</v>
      </c>
      <c r="K1044" s="113" t="s">
        <v>98</v>
      </c>
      <c r="L1044" s="113" t="s">
        <v>166</v>
      </c>
      <c r="M1044" s="113" t="s">
        <v>357</v>
      </c>
      <c r="N1044" s="113" t="s">
        <v>418</v>
      </c>
      <c r="O1044" s="113" t="s">
        <v>272</v>
      </c>
      <c r="P1044" s="113" t="s">
        <v>328</v>
      </c>
      <c r="Q1044" s="112">
        <v>3</v>
      </c>
      <c r="R1044" s="112">
        <v>6</v>
      </c>
      <c r="S1044" s="112">
        <v>21</v>
      </c>
      <c r="T1044" s="112">
        <v>1</v>
      </c>
      <c r="U1044" s="112">
        <v>21</v>
      </c>
      <c r="V1044" s="112">
        <v>1</v>
      </c>
      <c r="W1044" s="112">
        <v>6</v>
      </c>
      <c r="X1044" s="113" t="s">
        <v>320</v>
      </c>
      <c r="Y1044" s="113" t="s">
        <v>321</v>
      </c>
      <c r="Z1044" s="113" t="s">
        <v>382</v>
      </c>
      <c r="AA1044" s="113" t="s">
        <v>383</v>
      </c>
    </row>
    <row r="1045" spans="1:27" x14ac:dyDescent="0.2">
      <c r="A1045" s="112">
        <v>18127</v>
      </c>
      <c r="B1045" s="113" t="s">
        <v>1011</v>
      </c>
      <c r="C1045" s="113" t="s">
        <v>1011</v>
      </c>
      <c r="D1045" s="113" t="s">
        <v>1007</v>
      </c>
      <c r="E1045" s="113" t="s">
        <v>1008</v>
      </c>
      <c r="F1045" s="113" t="s">
        <v>1009</v>
      </c>
      <c r="G1045" s="113" t="s">
        <v>217</v>
      </c>
      <c r="H1045" s="113" t="s">
        <v>429</v>
      </c>
      <c r="I1045" s="113" t="s">
        <v>430</v>
      </c>
      <c r="J1045" s="113" t="s">
        <v>431</v>
      </c>
      <c r="K1045" s="113" t="s">
        <v>98</v>
      </c>
      <c r="L1045" s="113" t="s">
        <v>166</v>
      </c>
      <c r="M1045" s="113" t="s">
        <v>357</v>
      </c>
      <c r="N1045" s="113" t="s">
        <v>418</v>
      </c>
      <c r="O1045" s="113" t="s">
        <v>272</v>
      </c>
      <c r="P1045" s="113" t="s">
        <v>328</v>
      </c>
      <c r="Q1045" s="112">
        <v>3</v>
      </c>
      <c r="R1045" s="112">
        <v>6</v>
      </c>
      <c r="S1045" s="112">
        <v>21</v>
      </c>
      <c r="T1045" s="112">
        <v>1</v>
      </c>
      <c r="U1045" s="112">
        <v>21</v>
      </c>
      <c r="V1045" s="112">
        <v>1</v>
      </c>
      <c r="W1045" s="112">
        <v>6</v>
      </c>
      <c r="X1045" s="113" t="s">
        <v>320</v>
      </c>
      <c r="Y1045" s="113" t="s">
        <v>321</v>
      </c>
      <c r="Z1045" s="113" t="s">
        <v>382</v>
      </c>
      <c r="AA1045" s="113" t="s">
        <v>383</v>
      </c>
    </row>
    <row r="1046" spans="1:27" x14ac:dyDescent="0.2">
      <c r="A1046" s="112">
        <v>18128</v>
      </c>
      <c r="B1046" s="113" t="s">
        <v>1012</v>
      </c>
      <c r="C1046" s="113" t="s">
        <v>1012</v>
      </c>
      <c r="D1046" s="113" t="s">
        <v>1013</v>
      </c>
      <c r="E1046" s="113" t="s">
        <v>1014</v>
      </c>
      <c r="F1046" s="113" t="s">
        <v>1015</v>
      </c>
      <c r="G1046" s="113" t="s">
        <v>217</v>
      </c>
      <c r="H1046" s="113" t="s">
        <v>442</v>
      </c>
      <c r="I1046" s="113" t="s">
        <v>443</v>
      </c>
      <c r="J1046" s="113" t="s">
        <v>283</v>
      </c>
      <c r="K1046" s="113" t="s">
        <v>98</v>
      </c>
      <c r="L1046" s="113" t="s">
        <v>99</v>
      </c>
      <c r="M1046" s="113" t="s">
        <v>489</v>
      </c>
      <c r="N1046" s="113" t="s">
        <v>418</v>
      </c>
      <c r="O1046" s="113" t="s">
        <v>272</v>
      </c>
      <c r="P1046" s="113" t="s">
        <v>111</v>
      </c>
      <c r="Q1046" s="112">
        <v>3</v>
      </c>
      <c r="R1046" s="112">
        <v>1</v>
      </c>
      <c r="S1046" s="112">
        <v>9</v>
      </c>
      <c r="T1046" s="112">
        <v>1</v>
      </c>
      <c r="U1046" s="112">
        <v>9</v>
      </c>
      <c r="V1046" s="112">
        <v>1</v>
      </c>
      <c r="W1046" s="112">
        <v>1</v>
      </c>
      <c r="X1046" s="113" t="s">
        <v>296</v>
      </c>
      <c r="Y1046" s="113" t="s">
        <v>161</v>
      </c>
      <c r="Z1046" s="113" t="s">
        <v>297</v>
      </c>
      <c r="AA1046" s="113" t="s">
        <v>298</v>
      </c>
    </row>
    <row r="1047" spans="1:27" x14ac:dyDescent="0.2">
      <c r="A1047" s="112">
        <v>18129</v>
      </c>
      <c r="B1047" s="113" t="s">
        <v>1016</v>
      </c>
      <c r="C1047" s="113" t="s">
        <v>1016</v>
      </c>
      <c r="D1047" s="113" t="s">
        <v>1013</v>
      </c>
      <c r="E1047" s="113" t="s">
        <v>1014</v>
      </c>
      <c r="F1047" s="113" t="s">
        <v>1015</v>
      </c>
      <c r="G1047" s="113" t="s">
        <v>217</v>
      </c>
      <c r="H1047" s="113" t="s">
        <v>442</v>
      </c>
      <c r="I1047" s="113" t="s">
        <v>443</v>
      </c>
      <c r="J1047" s="113" t="s">
        <v>283</v>
      </c>
      <c r="K1047" s="113" t="s">
        <v>98</v>
      </c>
      <c r="L1047" s="113" t="s">
        <v>99</v>
      </c>
      <c r="M1047" s="113" t="s">
        <v>489</v>
      </c>
      <c r="N1047" s="113" t="s">
        <v>418</v>
      </c>
      <c r="O1047" s="113" t="s">
        <v>272</v>
      </c>
      <c r="P1047" s="113" t="s">
        <v>111</v>
      </c>
      <c r="Q1047" s="112">
        <v>3</v>
      </c>
      <c r="R1047" s="112">
        <v>1</v>
      </c>
      <c r="S1047" s="112">
        <v>9</v>
      </c>
      <c r="T1047" s="112">
        <v>1</v>
      </c>
      <c r="U1047" s="112">
        <v>9</v>
      </c>
      <c r="V1047" s="112">
        <v>1</v>
      </c>
      <c r="W1047" s="112">
        <v>1</v>
      </c>
      <c r="X1047" s="113" t="s">
        <v>296</v>
      </c>
      <c r="Y1047" s="113" t="s">
        <v>161</v>
      </c>
      <c r="Z1047" s="113" t="s">
        <v>297</v>
      </c>
      <c r="AA1047" s="113" t="s">
        <v>298</v>
      </c>
    </row>
    <row r="1048" spans="1:27" x14ac:dyDescent="0.2">
      <c r="A1048" s="112">
        <v>18130</v>
      </c>
      <c r="B1048" s="113" t="s">
        <v>1017</v>
      </c>
      <c r="C1048" s="113" t="s">
        <v>1017</v>
      </c>
      <c r="D1048" s="113" t="s">
        <v>1013</v>
      </c>
      <c r="E1048" s="113" t="s">
        <v>1014</v>
      </c>
      <c r="F1048" s="113" t="s">
        <v>1015</v>
      </c>
      <c r="G1048" s="113" t="s">
        <v>217</v>
      </c>
      <c r="H1048" s="113" t="s">
        <v>442</v>
      </c>
      <c r="I1048" s="113" t="s">
        <v>443</v>
      </c>
      <c r="J1048" s="113" t="s">
        <v>283</v>
      </c>
      <c r="K1048" s="113" t="s">
        <v>98</v>
      </c>
      <c r="L1048" s="113" t="s">
        <v>99</v>
      </c>
      <c r="M1048" s="113" t="s">
        <v>489</v>
      </c>
      <c r="N1048" s="113" t="s">
        <v>418</v>
      </c>
      <c r="O1048" s="113" t="s">
        <v>272</v>
      </c>
      <c r="P1048" s="113" t="s">
        <v>111</v>
      </c>
      <c r="Q1048" s="112">
        <v>3</v>
      </c>
      <c r="R1048" s="112">
        <v>1</v>
      </c>
      <c r="S1048" s="112">
        <v>9</v>
      </c>
      <c r="T1048" s="112">
        <v>1</v>
      </c>
      <c r="U1048" s="112">
        <v>9</v>
      </c>
      <c r="V1048" s="112">
        <v>1</v>
      </c>
      <c r="W1048" s="112">
        <v>1</v>
      </c>
      <c r="X1048" s="113" t="s">
        <v>296</v>
      </c>
      <c r="Y1048" s="113" t="s">
        <v>161</v>
      </c>
      <c r="Z1048" s="113" t="s">
        <v>297</v>
      </c>
      <c r="AA1048" s="113" t="s">
        <v>298</v>
      </c>
    </row>
    <row r="1049" spans="1:27" x14ac:dyDescent="0.2">
      <c r="A1049" s="112">
        <v>18131</v>
      </c>
      <c r="B1049" s="113" t="s">
        <v>1018</v>
      </c>
      <c r="C1049" s="113" t="s">
        <v>1018</v>
      </c>
      <c r="D1049" s="113" t="s">
        <v>1019</v>
      </c>
      <c r="E1049" s="113" t="s">
        <v>1018</v>
      </c>
      <c r="F1049" s="113" t="s">
        <v>1018</v>
      </c>
      <c r="G1049" s="113" t="s">
        <v>217</v>
      </c>
      <c r="H1049" s="113" t="s">
        <v>442</v>
      </c>
      <c r="I1049" s="113" t="s">
        <v>443</v>
      </c>
      <c r="J1049" s="113" t="s">
        <v>283</v>
      </c>
      <c r="K1049" s="113" t="s">
        <v>98</v>
      </c>
      <c r="L1049" s="113" t="s">
        <v>99</v>
      </c>
      <c r="M1049" s="113" t="s">
        <v>190</v>
      </c>
      <c r="N1049" s="113" t="s">
        <v>418</v>
      </c>
      <c r="O1049" s="113" t="s">
        <v>272</v>
      </c>
      <c r="P1049" s="113" t="s">
        <v>111</v>
      </c>
      <c r="Q1049" s="112">
        <v>1</v>
      </c>
      <c r="R1049" s="112">
        <v>3</v>
      </c>
      <c r="S1049" s="112">
        <v>12</v>
      </c>
      <c r="T1049" s="112">
        <v>1</v>
      </c>
      <c r="U1049" s="112">
        <v>12</v>
      </c>
      <c r="V1049" s="112">
        <v>1</v>
      </c>
      <c r="W1049" s="112">
        <v>3</v>
      </c>
      <c r="X1049" s="113" t="s">
        <v>320</v>
      </c>
      <c r="Y1049" s="113" t="s">
        <v>321</v>
      </c>
      <c r="Z1049" s="113" t="s">
        <v>297</v>
      </c>
      <c r="AA1049" s="113" t="s">
        <v>298</v>
      </c>
    </row>
    <row r="1050" spans="1:27" x14ac:dyDescent="0.2">
      <c r="A1050" s="112">
        <v>18132</v>
      </c>
      <c r="B1050" s="113" t="s">
        <v>1020</v>
      </c>
      <c r="C1050" s="113" t="s">
        <v>1020</v>
      </c>
      <c r="D1050" s="113" t="s">
        <v>1021</v>
      </c>
      <c r="E1050" s="113" t="s">
        <v>1020</v>
      </c>
      <c r="F1050" s="113" t="s">
        <v>1020</v>
      </c>
      <c r="G1050" s="113" t="s">
        <v>217</v>
      </c>
      <c r="H1050" s="113" t="s">
        <v>442</v>
      </c>
      <c r="I1050" s="113" t="s">
        <v>443</v>
      </c>
      <c r="J1050" s="113" t="s">
        <v>283</v>
      </c>
      <c r="K1050" s="113" t="s">
        <v>98</v>
      </c>
      <c r="L1050" s="113" t="s">
        <v>99</v>
      </c>
      <c r="M1050" s="113" t="s">
        <v>190</v>
      </c>
      <c r="N1050" s="113" t="s">
        <v>418</v>
      </c>
      <c r="O1050" s="113" t="s">
        <v>272</v>
      </c>
      <c r="P1050" s="113" t="s">
        <v>111</v>
      </c>
      <c r="Q1050" s="112">
        <v>1</v>
      </c>
      <c r="R1050" s="112">
        <v>3</v>
      </c>
      <c r="S1050" s="112">
        <v>12</v>
      </c>
      <c r="T1050" s="112">
        <v>1</v>
      </c>
      <c r="U1050" s="112">
        <v>12</v>
      </c>
      <c r="V1050" s="112">
        <v>1</v>
      </c>
      <c r="W1050" s="112">
        <v>3</v>
      </c>
      <c r="X1050" s="113" t="s">
        <v>320</v>
      </c>
      <c r="Y1050" s="113" t="s">
        <v>321</v>
      </c>
      <c r="Z1050" s="113" t="s">
        <v>297</v>
      </c>
      <c r="AA1050" s="113" t="s">
        <v>298</v>
      </c>
    </row>
    <row r="1051" spans="1:27" x14ac:dyDescent="0.2">
      <c r="A1051" s="112">
        <v>18133</v>
      </c>
      <c r="B1051" s="113" t="s">
        <v>1022</v>
      </c>
      <c r="C1051" s="113" t="s">
        <v>1023</v>
      </c>
      <c r="D1051" s="113" t="s">
        <v>1024</v>
      </c>
      <c r="E1051" s="113" t="s">
        <v>1025</v>
      </c>
      <c r="F1051" s="113" t="s">
        <v>1026</v>
      </c>
      <c r="G1051" s="113" t="s">
        <v>217</v>
      </c>
      <c r="H1051" s="113" t="s">
        <v>290</v>
      </c>
      <c r="I1051" s="113" t="s">
        <v>169</v>
      </c>
      <c r="J1051" s="113" t="s">
        <v>291</v>
      </c>
      <c r="K1051" s="113" t="s">
        <v>98</v>
      </c>
      <c r="L1051" s="113" t="s">
        <v>166</v>
      </c>
      <c r="M1051" s="113" t="s">
        <v>252</v>
      </c>
      <c r="N1051" s="113" t="s">
        <v>418</v>
      </c>
      <c r="O1051" s="113" t="s">
        <v>272</v>
      </c>
      <c r="P1051" s="113" t="s">
        <v>111</v>
      </c>
      <c r="Q1051" s="112">
        <v>1</v>
      </c>
      <c r="R1051" s="112">
        <v>12</v>
      </c>
      <c r="S1051" s="112">
        <v>20</v>
      </c>
      <c r="T1051" s="112">
        <v>1</v>
      </c>
      <c r="U1051" s="112">
        <v>20</v>
      </c>
      <c r="V1051" s="112">
        <v>1</v>
      </c>
      <c r="W1051" s="112">
        <v>12</v>
      </c>
      <c r="X1051" s="113" t="s">
        <v>369</v>
      </c>
      <c r="Y1051" s="113" t="s">
        <v>340</v>
      </c>
      <c r="Z1051" s="113" t="s">
        <v>479</v>
      </c>
      <c r="AA1051" s="113" t="s">
        <v>480</v>
      </c>
    </row>
    <row r="1052" spans="1:27" x14ac:dyDescent="0.2">
      <c r="A1052" s="112">
        <v>18134</v>
      </c>
      <c r="B1052" s="113" t="s">
        <v>1027</v>
      </c>
      <c r="C1052" s="113" t="s">
        <v>1028</v>
      </c>
      <c r="D1052" s="113" t="s">
        <v>1029</v>
      </c>
      <c r="E1052" s="113" t="s">
        <v>1027</v>
      </c>
      <c r="F1052" s="113" t="s">
        <v>1030</v>
      </c>
      <c r="G1052" s="113" t="s">
        <v>217</v>
      </c>
      <c r="H1052" s="113" t="s">
        <v>290</v>
      </c>
      <c r="I1052" s="113" t="s">
        <v>169</v>
      </c>
      <c r="J1052" s="113" t="s">
        <v>291</v>
      </c>
      <c r="K1052" s="113" t="s">
        <v>98</v>
      </c>
      <c r="L1052" s="113" t="s">
        <v>166</v>
      </c>
      <c r="M1052" s="113" t="s">
        <v>252</v>
      </c>
      <c r="N1052" s="113" t="s">
        <v>418</v>
      </c>
      <c r="O1052" s="113" t="s">
        <v>272</v>
      </c>
      <c r="P1052" s="113" t="s">
        <v>328</v>
      </c>
      <c r="Q1052" s="112">
        <v>1</v>
      </c>
      <c r="R1052" s="112">
        <v>6</v>
      </c>
      <c r="S1052" s="112">
        <v>19</v>
      </c>
      <c r="T1052" s="112">
        <v>1</v>
      </c>
      <c r="U1052" s="112">
        <v>19</v>
      </c>
      <c r="V1052" s="112">
        <v>1</v>
      </c>
      <c r="W1052" s="112">
        <v>6</v>
      </c>
      <c r="X1052" s="113" t="s">
        <v>320</v>
      </c>
      <c r="Y1052" s="113" t="s">
        <v>321</v>
      </c>
      <c r="Z1052" s="113" t="s">
        <v>297</v>
      </c>
      <c r="AA1052" s="113" t="s">
        <v>298</v>
      </c>
    </row>
    <row r="1053" spans="1:27" x14ac:dyDescent="0.2">
      <c r="A1053" s="112">
        <v>18135</v>
      </c>
      <c r="B1053" s="113" t="s">
        <v>1031</v>
      </c>
      <c r="C1053" s="113" t="s">
        <v>1031</v>
      </c>
      <c r="D1053" s="113" t="s">
        <v>1032</v>
      </c>
      <c r="E1053" s="113" t="s">
        <v>1033</v>
      </c>
      <c r="F1053" s="113" t="s">
        <v>1033</v>
      </c>
      <c r="G1053" s="113" t="s">
        <v>217</v>
      </c>
      <c r="H1053" s="113" t="s">
        <v>290</v>
      </c>
      <c r="I1053" s="113" t="s">
        <v>169</v>
      </c>
      <c r="J1053" s="113" t="s">
        <v>291</v>
      </c>
      <c r="K1053" s="113" t="s">
        <v>98</v>
      </c>
      <c r="L1053" s="113" t="s">
        <v>166</v>
      </c>
      <c r="M1053" s="113" t="s">
        <v>252</v>
      </c>
      <c r="N1053" s="113" t="s">
        <v>418</v>
      </c>
      <c r="O1053" s="113" t="s">
        <v>272</v>
      </c>
      <c r="P1053" s="113" t="s">
        <v>328</v>
      </c>
      <c r="Q1053" s="112">
        <v>2</v>
      </c>
      <c r="R1053" s="112">
        <v>12</v>
      </c>
      <c r="S1053" s="112">
        <v>30</v>
      </c>
      <c r="T1053" s="112">
        <v>3</v>
      </c>
      <c r="U1053" s="112">
        <v>10</v>
      </c>
      <c r="V1053" s="112">
        <v>1</v>
      </c>
      <c r="W1053" s="112">
        <v>36</v>
      </c>
      <c r="X1053" s="113" t="s">
        <v>412</v>
      </c>
      <c r="Y1053" s="113" t="s">
        <v>413</v>
      </c>
      <c r="Z1053" s="113" t="s">
        <v>297</v>
      </c>
      <c r="AA1053" s="113" t="s">
        <v>298</v>
      </c>
    </row>
    <row r="1054" spans="1:27" x14ac:dyDescent="0.2">
      <c r="A1054" s="112">
        <v>18136</v>
      </c>
      <c r="B1054" s="113" t="s">
        <v>1034</v>
      </c>
      <c r="C1054" s="113" t="s">
        <v>1034</v>
      </c>
      <c r="D1054" s="113" t="s">
        <v>1032</v>
      </c>
      <c r="E1054" s="113" t="s">
        <v>1033</v>
      </c>
      <c r="F1054" s="113" t="s">
        <v>1033</v>
      </c>
      <c r="G1054" s="113" t="s">
        <v>217</v>
      </c>
      <c r="H1054" s="113" t="s">
        <v>290</v>
      </c>
      <c r="I1054" s="113" t="s">
        <v>169</v>
      </c>
      <c r="J1054" s="113" t="s">
        <v>291</v>
      </c>
      <c r="K1054" s="113" t="s">
        <v>98</v>
      </c>
      <c r="L1054" s="113" t="s">
        <v>166</v>
      </c>
      <c r="M1054" s="113" t="s">
        <v>252</v>
      </c>
      <c r="N1054" s="113" t="s">
        <v>418</v>
      </c>
      <c r="O1054" s="113" t="s">
        <v>272</v>
      </c>
      <c r="P1054" s="113" t="s">
        <v>328</v>
      </c>
      <c r="Q1054" s="112">
        <v>2</v>
      </c>
      <c r="R1054" s="112">
        <v>12</v>
      </c>
      <c r="S1054" s="112">
        <v>30</v>
      </c>
      <c r="T1054" s="112">
        <v>3</v>
      </c>
      <c r="U1054" s="112">
        <v>10</v>
      </c>
      <c r="V1054" s="112">
        <v>1</v>
      </c>
      <c r="W1054" s="112">
        <v>36</v>
      </c>
      <c r="X1054" s="113" t="s">
        <v>412</v>
      </c>
      <c r="Y1054" s="113" t="s">
        <v>413</v>
      </c>
      <c r="Z1054" s="113" t="s">
        <v>297</v>
      </c>
      <c r="AA1054" s="113" t="s">
        <v>298</v>
      </c>
    </row>
  </sheetData>
  <sheetProtection formatCells="0" formatColumns="0" formatRows="0" insertColumns="0" insertRows="0" insertHyperlinks="0" deleteColumns="0" deleteRows="0" sort="0" autoFilter="0" pivotTables="0"/>
  <conditionalFormatting sqref="AG25:AG26">
    <cfRule type="cellIs" dxfId="2" priority="1" operator="equal">
      <formula>$CB$13</formula>
    </cfRule>
  </conditionalFormatting>
  <pageMargins left="0.7" right="0.7" top="0.75" bottom="0.75" header="0.3" footer="0.3"/>
  <pageSetup paperSize="9" orientation="portrait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MONTAGE</vt:lpstr>
      <vt:lpstr>BASE 2026</vt:lpstr>
      <vt:lpstr>EQUIV</vt:lpstr>
    </vt:vector>
  </TitlesOfParts>
  <Company>DEP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medtev</dc:creator>
  <cp:lastModifiedBy>melissa.candelot</cp:lastModifiedBy>
  <cp:revision>1</cp:revision>
  <dcterms:created xsi:type="dcterms:W3CDTF">2007-09-27T21:14:46Z</dcterms:created>
  <dcterms:modified xsi:type="dcterms:W3CDTF">2026-07-08T18:11:36Z</dcterms:modified>
</cp:coreProperties>
</file>